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uusp/UU/PR/PR19/DD WiP/Slow track DD response/J002 – Outcomes/App26 Resubmission - August 2019/"/>
    </mc:Choice>
  </mc:AlternateContent>
  <bookViews>
    <workbookView xWindow="0" yWindow="0" windowWidth="28800" windowHeight="12450" activeTab="1"/>
  </bookViews>
  <sheets>
    <sheet name="App26 - Ofwat slow track DD" sheetId="1" r:id="rId1"/>
    <sheet name="App26 - UUW slow track represen" sheetId="2" r:id="rId2"/>
  </sheets>
  <externalReferences>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0" hidden="1">'App26 - Ofwat slow track DD'!$N$1:$N$317</definedName>
    <definedName name="_xlnm._FilterDatabase" localSheetId="1" hidden="1">'App26 - UUW slow track represen'!$N$1:$N$317</definedName>
    <definedName name="_Order1" hidden="1">255</definedName>
    <definedName name="_Order2" hidden="1">255</definedName>
    <definedName name="F" localSheetId="1" hidden="1">{"bal",#N/A,FALSE,"working papers";"income",#N/A,FALSE,"working papers"}</definedName>
    <definedName name="F" hidden="1">{"bal",#N/A,FALSE,"working papers";"income",#N/A,FALSE,"working papers"}</definedName>
    <definedName name="fdraf" localSheetId="1" hidden="1">{"bal",#N/A,FALSE,"working papers";"income",#N/A,FALSE,"working papers"}</definedName>
    <definedName name="fdraf" hidden="1">{"bal",#N/A,FALSE,"working papers";"income",#N/A,FALSE,"working papers"}</definedName>
    <definedName name="Fdraft" localSheetId="1"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'App26 - Ofwat slow track DD'!$B$1:$N$257,'App26 - Ofwat slow track DD'!$B$259:$K$317</definedName>
    <definedName name="_xlnm.Print_Area" localSheetId="1">'App26 - UUW slow track represen'!$B$1:$N$257,'App26 - UUW slow track represen'!$B$259:$K$317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1" hidden="1">{"bal",#N/A,FALSE,"working papers";"income",#N/A,FALSE,"working papers"}</definedName>
    <definedName name="wrn.papersdraft"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Z_69104686_4F2A_41D5_9B15_E00B9826BCA2_.wvu.PrintArea" localSheetId="0" hidden="1">'App26 - Ofwat slow track DD'!$B$1:$N$257,'App26 - Ofwat slow track DD'!$B$259:$K$317</definedName>
    <definedName name="Z_69104686_4F2A_41D5_9B15_E00B9826BCA2_.wvu.PrintArea" localSheetId="1" hidden="1">'App26 - UUW slow track represen'!$B$1:$N$257,'App26 - UUW slow track represen'!$B$259:$K$317</definedName>
    <definedName name="Z_A8453347_62D5_433C_AC17_73E6B4F2766F_.wvu.PrintArea" localSheetId="0" hidden="1">'App26 - Ofwat slow track DD'!$B$1:$N$257,'App26 - Ofwat slow track DD'!$B$259:$K$317</definedName>
    <definedName name="Z_A8453347_62D5_433C_AC17_73E6B4F2766F_.wvu.PrintArea" localSheetId="1" hidden="1">'App26 - UUW slow track represen'!$B$1:$N$257,'App26 - UUW slow track represen'!$B$259:$K$317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6" i="2" l="1"/>
  <c r="G250" i="2"/>
  <c r="B248" i="2"/>
  <c r="B249" i="2" s="1"/>
  <c r="B250" i="2" s="1"/>
  <c r="B251" i="2" s="1"/>
  <c r="H243" i="2"/>
  <c r="B242" i="2"/>
  <c r="B243" i="2" s="1"/>
  <c r="B244" i="2" s="1"/>
  <c r="B241" i="2"/>
  <c r="B237" i="2"/>
  <c r="B236" i="2"/>
  <c r="G235" i="2"/>
  <c r="B231" i="2"/>
  <c r="B232" i="2" s="1"/>
  <c r="H230" i="2"/>
  <c r="I225" i="2"/>
  <c r="B224" i="2"/>
  <c r="B225" i="2" s="1"/>
  <c r="B226" i="2" s="1"/>
  <c r="B227" i="2" s="1"/>
  <c r="I223" i="2"/>
  <c r="B223" i="2"/>
  <c r="H219" i="2"/>
  <c r="B216" i="2"/>
  <c r="B217" i="2" s="1"/>
  <c r="B218" i="2" s="1"/>
  <c r="B219" i="2" s="1"/>
  <c r="B215" i="2"/>
  <c r="B204" i="2"/>
  <c r="B205" i="2" s="1"/>
  <c r="I203" i="2"/>
  <c r="B200" i="2"/>
  <c r="B199" i="2"/>
  <c r="I194" i="2"/>
  <c r="K191" i="2"/>
  <c r="K183" i="2"/>
  <c r="G181" i="2"/>
  <c r="B181" i="2"/>
  <c r="B182" i="2" s="1"/>
  <c r="B183" i="2" s="1"/>
  <c r="B184" i="2" s="1"/>
  <c r="B185" i="2" s="1"/>
  <c r="B186" i="2" s="1"/>
  <c r="B187" i="2" s="1"/>
  <c r="B188" i="2" s="1"/>
  <c r="B189" i="2" s="1"/>
  <c r="B190" i="2" s="1"/>
  <c r="B191" i="2" s="1"/>
  <c r="B192" i="2" s="1"/>
  <c r="B193" i="2" s="1"/>
  <c r="B194" i="2" s="1"/>
  <c r="B195" i="2" s="1"/>
  <c r="B180" i="2"/>
  <c r="K179" i="2"/>
  <c r="G172" i="2"/>
  <c r="I169" i="2"/>
  <c r="K168" i="2"/>
  <c r="G168" i="2"/>
  <c r="K166" i="2"/>
  <c r="G166" i="2"/>
  <c r="I165" i="2"/>
  <c r="K164" i="2"/>
  <c r="K167" i="2" s="1"/>
  <c r="G164" i="2"/>
  <c r="K162" i="2"/>
  <c r="G162" i="2"/>
  <c r="B162" i="2"/>
  <c r="B163" i="2" s="1"/>
  <c r="B164" i="2" s="1"/>
  <c r="B165" i="2" s="1"/>
  <c r="B166" i="2" s="1"/>
  <c r="B167" i="2" s="1"/>
  <c r="B168" i="2" s="1"/>
  <c r="B169" i="2" s="1"/>
  <c r="B170" i="2" s="1"/>
  <c r="B171" i="2" s="1"/>
  <c r="B172" i="2" s="1"/>
  <c r="B173" i="2" s="1"/>
  <c r="B174" i="2" s="1"/>
  <c r="B175" i="2" s="1"/>
  <c r="B176" i="2" s="1"/>
  <c r="I161" i="2"/>
  <c r="B161" i="2"/>
  <c r="K160" i="2"/>
  <c r="K163" i="2" s="1"/>
  <c r="G160" i="2"/>
  <c r="G163" i="2" s="1"/>
  <c r="H157" i="2"/>
  <c r="H155" i="2"/>
  <c r="H153" i="2"/>
  <c r="B152" i="2"/>
  <c r="B153" i="2" s="1"/>
  <c r="B154" i="2" s="1"/>
  <c r="B155" i="2" s="1"/>
  <c r="B156" i="2" s="1"/>
  <c r="B157" i="2" s="1"/>
  <c r="H151" i="2"/>
  <c r="B150" i="2"/>
  <c r="B151" i="2" s="1"/>
  <c r="H149" i="2"/>
  <c r="B148" i="2"/>
  <c r="B149" i="2" s="1"/>
  <c r="H147" i="2"/>
  <c r="I144" i="2"/>
  <c r="K143" i="2"/>
  <c r="G143" i="2"/>
  <c r="I142" i="2"/>
  <c r="K141" i="2"/>
  <c r="G141" i="2"/>
  <c r="I140" i="2"/>
  <c r="K139" i="2"/>
  <c r="G139" i="2"/>
  <c r="I138" i="2"/>
  <c r="K137" i="2"/>
  <c r="G137" i="2"/>
  <c r="I136" i="2"/>
  <c r="K135" i="2"/>
  <c r="G135" i="2"/>
  <c r="B135" i="2"/>
  <c r="B136" i="2" s="1"/>
  <c r="B137" i="2" s="1"/>
  <c r="B138" i="2" s="1"/>
  <c r="B139" i="2" s="1"/>
  <c r="B140" i="2" s="1"/>
  <c r="B141" i="2" s="1"/>
  <c r="B142" i="2" s="1"/>
  <c r="B143" i="2" s="1"/>
  <c r="B144" i="2" s="1"/>
  <c r="I134" i="2"/>
  <c r="X129" i="2"/>
  <c r="W129" i="2"/>
  <c r="V129" i="2"/>
  <c r="U129" i="2"/>
  <c r="T129" i="2"/>
  <c r="P129" i="2" s="1"/>
  <c r="B129" i="2"/>
  <c r="K128" i="2"/>
  <c r="J128" i="2"/>
  <c r="I128" i="2"/>
  <c r="I251" i="2" s="1"/>
  <c r="H128" i="2"/>
  <c r="H241" i="2" s="1"/>
  <c r="G128" i="2"/>
  <c r="AE125" i="2"/>
  <c r="AD125" i="2"/>
  <c r="AC125" i="2"/>
  <c r="AB125" i="2"/>
  <c r="AA125" i="2"/>
  <c r="Q125" i="2" s="1"/>
  <c r="X125" i="2"/>
  <c r="W125" i="2"/>
  <c r="V125" i="2"/>
  <c r="U125" i="2"/>
  <c r="T125" i="2"/>
  <c r="AE124" i="2"/>
  <c r="AD124" i="2"/>
  <c r="AC124" i="2"/>
  <c r="AB124" i="2"/>
  <c r="Q124" i="2" s="1"/>
  <c r="AA124" i="2"/>
  <c r="X124" i="2"/>
  <c r="W124" i="2"/>
  <c r="V124" i="2"/>
  <c r="P124" i="2" s="1"/>
  <c r="U124" i="2"/>
  <c r="T124" i="2"/>
  <c r="AE123" i="2"/>
  <c r="AD123" i="2"/>
  <c r="AC123" i="2"/>
  <c r="AB123" i="2"/>
  <c r="AA123" i="2"/>
  <c r="X123" i="2"/>
  <c r="W123" i="2"/>
  <c r="P123" i="2" s="1"/>
  <c r="V123" i="2"/>
  <c r="U123" i="2"/>
  <c r="T123" i="2"/>
  <c r="Q123" i="2"/>
  <c r="AE122" i="2"/>
  <c r="AD122" i="2"/>
  <c r="Q122" i="2" s="1"/>
  <c r="AC122" i="2"/>
  <c r="AB122" i="2"/>
  <c r="AA122" i="2"/>
  <c r="X122" i="2"/>
  <c r="W122" i="2"/>
  <c r="V122" i="2"/>
  <c r="U122" i="2"/>
  <c r="T122" i="2"/>
  <c r="P122" i="2" s="1"/>
  <c r="B122" i="2"/>
  <c r="B123" i="2" s="1"/>
  <c r="B124" i="2" s="1"/>
  <c r="B125" i="2" s="1"/>
  <c r="AE121" i="2"/>
  <c r="AD121" i="2"/>
  <c r="AC121" i="2"/>
  <c r="AB121" i="2"/>
  <c r="AA121" i="2"/>
  <c r="Q121" i="2" s="1"/>
  <c r="X121" i="2"/>
  <c r="W121" i="2"/>
  <c r="V121" i="2"/>
  <c r="U121" i="2"/>
  <c r="T121" i="2"/>
  <c r="AE118" i="2"/>
  <c r="AD118" i="2"/>
  <c r="AC118" i="2"/>
  <c r="AB118" i="2"/>
  <c r="AA118" i="2"/>
  <c r="Q118" i="2" s="1"/>
  <c r="X118" i="2"/>
  <c r="W118" i="2"/>
  <c r="V118" i="2"/>
  <c r="U118" i="2"/>
  <c r="T118" i="2"/>
  <c r="B118" i="2"/>
  <c r="AE117" i="2"/>
  <c r="AD117" i="2"/>
  <c r="AC117" i="2"/>
  <c r="AB117" i="2"/>
  <c r="Q117" i="2" s="1"/>
  <c r="AA117" i="2"/>
  <c r="X117" i="2"/>
  <c r="W117" i="2"/>
  <c r="V117" i="2"/>
  <c r="P117" i="2" s="1"/>
  <c r="U117" i="2"/>
  <c r="T117" i="2"/>
  <c r="AE116" i="2"/>
  <c r="AD116" i="2"/>
  <c r="AC116" i="2"/>
  <c r="AB116" i="2"/>
  <c r="AA116" i="2"/>
  <c r="X116" i="2"/>
  <c r="W116" i="2"/>
  <c r="P116" i="2" s="1"/>
  <c r="V116" i="2"/>
  <c r="U116" i="2"/>
  <c r="T116" i="2"/>
  <c r="Q116" i="2"/>
  <c r="AE115" i="2"/>
  <c r="AD115" i="2"/>
  <c r="Q115" i="2" s="1"/>
  <c r="AC115" i="2"/>
  <c r="AB115" i="2"/>
  <c r="AA115" i="2"/>
  <c r="X115" i="2"/>
  <c r="W115" i="2"/>
  <c r="V115" i="2"/>
  <c r="U115" i="2"/>
  <c r="T115" i="2"/>
  <c r="P115" i="2" s="1"/>
  <c r="B115" i="2"/>
  <c r="B116" i="2" s="1"/>
  <c r="B117" i="2" s="1"/>
  <c r="AE114" i="2"/>
  <c r="AD114" i="2"/>
  <c r="AC114" i="2"/>
  <c r="AB114" i="2"/>
  <c r="AA114" i="2"/>
  <c r="Q114" i="2" s="1"/>
  <c r="X114" i="2"/>
  <c r="W114" i="2"/>
  <c r="V114" i="2"/>
  <c r="U114" i="2"/>
  <c r="T114" i="2"/>
  <c r="AE111" i="2"/>
  <c r="AD111" i="2"/>
  <c r="AC111" i="2"/>
  <c r="AB111" i="2"/>
  <c r="AA111" i="2"/>
  <c r="Q111" i="2" s="1"/>
  <c r="X111" i="2"/>
  <c r="W111" i="2"/>
  <c r="V111" i="2"/>
  <c r="U111" i="2"/>
  <c r="T111" i="2"/>
  <c r="B111" i="2"/>
  <c r="AE110" i="2"/>
  <c r="AD110" i="2"/>
  <c r="AC110" i="2"/>
  <c r="AB110" i="2"/>
  <c r="AA110" i="2"/>
  <c r="X110" i="2"/>
  <c r="W110" i="2"/>
  <c r="V110" i="2"/>
  <c r="P110" i="2" s="1"/>
  <c r="U110" i="2"/>
  <c r="T110" i="2"/>
  <c r="B110" i="2"/>
  <c r="AE109" i="2"/>
  <c r="AD109" i="2"/>
  <c r="AC109" i="2"/>
  <c r="AB109" i="2"/>
  <c r="AA109" i="2"/>
  <c r="X109" i="2"/>
  <c r="W109" i="2"/>
  <c r="P109" i="2" s="1"/>
  <c r="V109" i="2"/>
  <c r="U109" i="2"/>
  <c r="T109" i="2"/>
  <c r="Q109" i="2"/>
  <c r="AE106" i="2"/>
  <c r="AD106" i="2"/>
  <c r="AC106" i="2"/>
  <c r="AB106" i="2"/>
  <c r="AA106" i="2"/>
  <c r="X106" i="2"/>
  <c r="W106" i="2"/>
  <c r="P106" i="2" s="1"/>
  <c r="V106" i="2"/>
  <c r="U106" i="2"/>
  <c r="T106" i="2"/>
  <c r="Q106" i="2"/>
  <c r="AE105" i="2"/>
  <c r="AD105" i="2"/>
  <c r="Q105" i="2" s="1"/>
  <c r="AC105" i="2"/>
  <c r="AB105" i="2"/>
  <c r="AA105" i="2"/>
  <c r="X105" i="2"/>
  <c r="W105" i="2"/>
  <c r="V105" i="2"/>
  <c r="U105" i="2"/>
  <c r="T105" i="2"/>
  <c r="P105" i="2" s="1"/>
  <c r="B105" i="2"/>
  <c r="B106" i="2" s="1"/>
  <c r="AE104" i="2"/>
  <c r="AD104" i="2"/>
  <c r="AC104" i="2"/>
  <c r="AB104" i="2"/>
  <c r="AA104" i="2"/>
  <c r="Q104" i="2" s="1"/>
  <c r="X104" i="2"/>
  <c r="W104" i="2"/>
  <c r="V104" i="2"/>
  <c r="U104" i="2"/>
  <c r="T104" i="2"/>
  <c r="AE101" i="2"/>
  <c r="AD101" i="2"/>
  <c r="AC101" i="2"/>
  <c r="AB101" i="2"/>
  <c r="AA101" i="2"/>
  <c r="Q101" i="2" s="1"/>
  <c r="X101" i="2"/>
  <c r="W101" i="2"/>
  <c r="V101" i="2"/>
  <c r="U101" i="2"/>
  <c r="T101" i="2"/>
  <c r="B101" i="2"/>
  <c r="AE100" i="2"/>
  <c r="AD100" i="2"/>
  <c r="AC100" i="2"/>
  <c r="AB100" i="2"/>
  <c r="Q100" i="2" s="1"/>
  <c r="AA100" i="2"/>
  <c r="X100" i="2"/>
  <c r="W100" i="2"/>
  <c r="V100" i="2"/>
  <c r="P100" i="2" s="1"/>
  <c r="U100" i="2"/>
  <c r="T100" i="2"/>
  <c r="AE99" i="2"/>
  <c r="AD99" i="2"/>
  <c r="AC99" i="2"/>
  <c r="AB99" i="2"/>
  <c r="AA99" i="2"/>
  <c r="X99" i="2"/>
  <c r="W99" i="2"/>
  <c r="P99" i="2" s="1"/>
  <c r="V99" i="2"/>
  <c r="U99" i="2"/>
  <c r="T99" i="2"/>
  <c r="Q99" i="2"/>
  <c r="AE98" i="2"/>
  <c r="AD98" i="2"/>
  <c r="Q98" i="2" s="1"/>
  <c r="AC98" i="2"/>
  <c r="AB98" i="2"/>
  <c r="AA98" i="2"/>
  <c r="X98" i="2"/>
  <c r="W98" i="2"/>
  <c r="V98" i="2"/>
  <c r="U98" i="2"/>
  <c r="T98" i="2"/>
  <c r="P98" i="2" s="1"/>
  <c r="AE97" i="2"/>
  <c r="AD97" i="2"/>
  <c r="AC97" i="2"/>
  <c r="AB97" i="2"/>
  <c r="AA97" i="2"/>
  <c r="Q97" i="2" s="1"/>
  <c r="X97" i="2"/>
  <c r="W97" i="2"/>
  <c r="V97" i="2"/>
  <c r="U97" i="2"/>
  <c r="T97" i="2"/>
  <c r="P97" i="2" s="1"/>
  <c r="B97" i="2"/>
  <c r="B98" i="2" s="1"/>
  <c r="B99" i="2" s="1"/>
  <c r="B100" i="2" s="1"/>
  <c r="AE96" i="2"/>
  <c r="AD96" i="2"/>
  <c r="AC96" i="2"/>
  <c r="AB96" i="2"/>
  <c r="AA96" i="2"/>
  <c r="Q96" i="2" s="1"/>
  <c r="X96" i="2"/>
  <c r="W96" i="2"/>
  <c r="V96" i="2"/>
  <c r="U96" i="2"/>
  <c r="T96" i="2"/>
  <c r="P96" i="2"/>
  <c r="AE93" i="2"/>
  <c r="AD93" i="2"/>
  <c r="AC93" i="2"/>
  <c r="AB93" i="2"/>
  <c r="AA93" i="2"/>
  <c r="X93" i="2"/>
  <c r="W93" i="2"/>
  <c r="V93" i="2"/>
  <c r="P93" i="2" s="1"/>
  <c r="U93" i="2"/>
  <c r="T93" i="2"/>
  <c r="AE92" i="2"/>
  <c r="AD92" i="2"/>
  <c r="AC92" i="2"/>
  <c r="AB92" i="2"/>
  <c r="AA92" i="2"/>
  <c r="X92" i="2"/>
  <c r="W92" i="2"/>
  <c r="P92" i="2" s="1"/>
  <c r="V92" i="2"/>
  <c r="U92" i="2"/>
  <c r="T92" i="2"/>
  <c r="Q92" i="2"/>
  <c r="AE91" i="2"/>
  <c r="AD91" i="2"/>
  <c r="Q91" i="2" s="1"/>
  <c r="AC91" i="2"/>
  <c r="AB91" i="2"/>
  <c r="AA91" i="2"/>
  <c r="X91" i="2"/>
  <c r="W91" i="2"/>
  <c r="V91" i="2"/>
  <c r="U91" i="2"/>
  <c r="T91" i="2"/>
  <c r="P91" i="2" s="1"/>
  <c r="AE90" i="2"/>
  <c r="AD90" i="2"/>
  <c r="AC90" i="2"/>
  <c r="AB90" i="2"/>
  <c r="Q90" i="2" s="1"/>
  <c r="AA90" i="2"/>
  <c r="X90" i="2"/>
  <c r="W90" i="2"/>
  <c r="V90" i="2"/>
  <c r="U90" i="2"/>
  <c r="T90" i="2"/>
  <c r="P90" i="2" s="1"/>
  <c r="AE89" i="2"/>
  <c r="AD89" i="2"/>
  <c r="AC89" i="2"/>
  <c r="AB89" i="2"/>
  <c r="AA89" i="2"/>
  <c r="Q89" i="2" s="1"/>
  <c r="X89" i="2"/>
  <c r="W89" i="2"/>
  <c r="V89" i="2"/>
  <c r="U89" i="2"/>
  <c r="T89" i="2"/>
  <c r="P89" i="2" s="1"/>
  <c r="B89" i="2"/>
  <c r="B90" i="2" s="1"/>
  <c r="B91" i="2" s="1"/>
  <c r="B92" i="2" s="1"/>
  <c r="B93" i="2" s="1"/>
  <c r="AE88" i="2"/>
  <c r="AD88" i="2"/>
  <c r="AC88" i="2"/>
  <c r="AB88" i="2"/>
  <c r="AA88" i="2"/>
  <c r="Q88" i="2" s="1"/>
  <c r="X88" i="2"/>
  <c r="W88" i="2"/>
  <c r="V88" i="2"/>
  <c r="U88" i="2"/>
  <c r="T88" i="2"/>
  <c r="P88" i="2"/>
  <c r="AE85" i="2"/>
  <c r="AD85" i="2"/>
  <c r="AC85" i="2"/>
  <c r="AB85" i="2"/>
  <c r="AA85" i="2"/>
  <c r="Q85" i="2" s="1"/>
  <c r="X85" i="2"/>
  <c r="W85" i="2"/>
  <c r="V85" i="2"/>
  <c r="U85" i="2"/>
  <c r="T85" i="2"/>
  <c r="P85" i="2"/>
  <c r="AE82" i="2"/>
  <c r="AD82" i="2"/>
  <c r="AC82" i="2"/>
  <c r="AB82" i="2"/>
  <c r="AA82" i="2"/>
  <c r="Q82" i="2" s="1"/>
  <c r="X82" i="2"/>
  <c r="W82" i="2"/>
  <c r="V82" i="2"/>
  <c r="U82" i="2"/>
  <c r="T82" i="2"/>
  <c r="P82" i="2"/>
  <c r="K79" i="2"/>
  <c r="J79" i="2"/>
  <c r="I79" i="2"/>
  <c r="H79" i="2"/>
  <c r="G79" i="2"/>
  <c r="B79" i="2"/>
  <c r="AE78" i="2"/>
  <c r="AD78" i="2"/>
  <c r="AC78" i="2"/>
  <c r="AB78" i="2"/>
  <c r="Q78" i="2" s="1"/>
  <c r="AA78" i="2"/>
  <c r="X78" i="2"/>
  <c r="W78" i="2"/>
  <c r="V78" i="2"/>
  <c r="U78" i="2"/>
  <c r="T78" i="2"/>
  <c r="P78" i="2" s="1"/>
  <c r="B78" i="2"/>
  <c r="AE77" i="2"/>
  <c r="AD77" i="2"/>
  <c r="AC77" i="2"/>
  <c r="AB77" i="2"/>
  <c r="AA77" i="2"/>
  <c r="Q77" i="2" s="1"/>
  <c r="X77" i="2"/>
  <c r="W77" i="2"/>
  <c r="V77" i="2"/>
  <c r="U77" i="2"/>
  <c r="T77" i="2"/>
  <c r="P77" i="2" s="1"/>
  <c r="K74" i="2"/>
  <c r="J74" i="2"/>
  <c r="I74" i="2"/>
  <c r="H74" i="2"/>
  <c r="G74" i="2"/>
  <c r="AE73" i="2"/>
  <c r="AD73" i="2"/>
  <c r="AC73" i="2"/>
  <c r="Q73" i="2" s="1"/>
  <c r="AB73" i="2"/>
  <c r="AA73" i="2"/>
  <c r="X73" i="2"/>
  <c r="W73" i="2"/>
  <c r="V73" i="2"/>
  <c r="U73" i="2"/>
  <c r="P73" i="2" s="1"/>
  <c r="T73" i="2"/>
  <c r="B73" i="2"/>
  <c r="B74" i="2" s="1"/>
  <c r="AE72" i="2"/>
  <c r="AD72" i="2"/>
  <c r="AC72" i="2"/>
  <c r="AB72" i="2"/>
  <c r="Q72" i="2" s="1"/>
  <c r="AA72" i="2"/>
  <c r="X72" i="2"/>
  <c r="W72" i="2"/>
  <c r="V72" i="2"/>
  <c r="U72" i="2"/>
  <c r="T72" i="2"/>
  <c r="P72" i="2" s="1"/>
  <c r="K69" i="2"/>
  <c r="J69" i="2"/>
  <c r="I69" i="2"/>
  <c r="H69" i="2"/>
  <c r="G69" i="2"/>
  <c r="AE68" i="2"/>
  <c r="AD68" i="2"/>
  <c r="AC68" i="2"/>
  <c r="AB68" i="2"/>
  <c r="AA68" i="2"/>
  <c r="Q68" i="2" s="1"/>
  <c r="X68" i="2"/>
  <c r="W68" i="2"/>
  <c r="V68" i="2"/>
  <c r="P68" i="2" s="1"/>
  <c r="U68" i="2"/>
  <c r="T68" i="2"/>
  <c r="AE67" i="2"/>
  <c r="AD67" i="2"/>
  <c r="AC67" i="2"/>
  <c r="Q67" i="2" s="1"/>
  <c r="AB67" i="2"/>
  <c r="AA67" i="2"/>
  <c r="X67" i="2"/>
  <c r="W67" i="2"/>
  <c r="V67" i="2"/>
  <c r="U67" i="2"/>
  <c r="P67" i="2" s="1"/>
  <c r="T67" i="2"/>
  <c r="K66" i="2"/>
  <c r="J66" i="2"/>
  <c r="I66" i="2"/>
  <c r="H66" i="2"/>
  <c r="G66" i="2"/>
  <c r="AE65" i="2"/>
  <c r="AD65" i="2"/>
  <c r="AC65" i="2"/>
  <c r="AB65" i="2"/>
  <c r="AA65" i="2"/>
  <c r="Q65" i="2" s="1"/>
  <c r="X65" i="2"/>
  <c r="W65" i="2"/>
  <c r="V65" i="2"/>
  <c r="P65" i="2" s="1"/>
  <c r="U65" i="2"/>
  <c r="T65" i="2"/>
  <c r="AE64" i="2"/>
  <c r="AD64" i="2"/>
  <c r="AC64" i="2"/>
  <c r="Q64" i="2" s="1"/>
  <c r="AB64" i="2"/>
  <c r="AA64" i="2"/>
  <c r="X64" i="2"/>
  <c r="W64" i="2"/>
  <c r="V64" i="2"/>
  <c r="U64" i="2"/>
  <c r="P64" i="2" s="1"/>
  <c r="T64" i="2"/>
  <c r="K63" i="2"/>
  <c r="J63" i="2"/>
  <c r="I63" i="2"/>
  <c r="H63" i="2"/>
  <c r="G63" i="2"/>
  <c r="AE62" i="2"/>
  <c r="AD62" i="2"/>
  <c r="AC62" i="2"/>
  <c r="AB62" i="2"/>
  <c r="AA62" i="2"/>
  <c r="Q62" i="2" s="1"/>
  <c r="X62" i="2"/>
  <c r="W62" i="2"/>
  <c r="V62" i="2"/>
  <c r="P62" i="2" s="1"/>
  <c r="U62" i="2"/>
  <c r="T62" i="2"/>
  <c r="AE61" i="2"/>
  <c r="AD61" i="2"/>
  <c r="AC61" i="2"/>
  <c r="Q61" i="2" s="1"/>
  <c r="AB61" i="2"/>
  <c r="AA61" i="2"/>
  <c r="X61" i="2"/>
  <c r="W61" i="2"/>
  <c r="V61" i="2"/>
  <c r="U61" i="2"/>
  <c r="P61" i="2" s="1"/>
  <c r="T61" i="2"/>
  <c r="P60" i="2"/>
  <c r="K60" i="2"/>
  <c r="J60" i="2"/>
  <c r="I60" i="2"/>
  <c r="H60" i="2"/>
  <c r="G60" i="2"/>
  <c r="AE59" i="2"/>
  <c r="AD59" i="2"/>
  <c r="AC59" i="2"/>
  <c r="AB59" i="2"/>
  <c r="AA59" i="2"/>
  <c r="X59" i="2"/>
  <c r="W59" i="2"/>
  <c r="V59" i="2"/>
  <c r="U59" i="2"/>
  <c r="P59" i="2" s="1"/>
  <c r="T59" i="2"/>
  <c r="Q59" i="2"/>
  <c r="AE58" i="2"/>
  <c r="AD58" i="2"/>
  <c r="AC58" i="2"/>
  <c r="AB58" i="2"/>
  <c r="Q58" i="2" s="1"/>
  <c r="AA58" i="2"/>
  <c r="X58" i="2"/>
  <c r="W58" i="2"/>
  <c r="V58" i="2"/>
  <c r="U58" i="2"/>
  <c r="T58" i="2"/>
  <c r="P58" i="2" s="1"/>
  <c r="AE57" i="2"/>
  <c r="AD57" i="2"/>
  <c r="AC57" i="2"/>
  <c r="AB57" i="2"/>
  <c r="AA57" i="2"/>
  <c r="Q57" i="2" s="1"/>
  <c r="X57" i="2"/>
  <c r="W57" i="2"/>
  <c r="V57" i="2"/>
  <c r="U57" i="2"/>
  <c r="T57" i="2"/>
  <c r="P57" i="2" s="1"/>
  <c r="K56" i="2"/>
  <c r="J56" i="2"/>
  <c r="I56" i="2"/>
  <c r="H56" i="2"/>
  <c r="G56" i="2"/>
  <c r="AE55" i="2"/>
  <c r="AD55" i="2"/>
  <c r="AC55" i="2"/>
  <c r="AB55" i="2"/>
  <c r="Q55" i="2" s="1"/>
  <c r="AA55" i="2"/>
  <c r="X55" i="2"/>
  <c r="W55" i="2"/>
  <c r="V55" i="2"/>
  <c r="U55" i="2"/>
  <c r="T55" i="2"/>
  <c r="P55" i="2" s="1"/>
  <c r="AE54" i="2"/>
  <c r="AD54" i="2"/>
  <c r="AC54" i="2"/>
  <c r="AB54" i="2"/>
  <c r="AA54" i="2"/>
  <c r="Q54" i="2" s="1"/>
  <c r="X54" i="2"/>
  <c r="W54" i="2"/>
  <c r="V54" i="2"/>
  <c r="U54" i="2"/>
  <c r="T54" i="2"/>
  <c r="P54" i="2" s="1"/>
  <c r="B54" i="2"/>
  <c r="B55" i="2" s="1"/>
  <c r="B56" i="2" s="1"/>
  <c r="B57" i="2" s="1"/>
  <c r="B58" i="2" s="1"/>
  <c r="B59" i="2" s="1"/>
  <c r="B60" i="2" s="1"/>
  <c r="B61" i="2" s="1"/>
  <c r="B62" i="2" s="1"/>
  <c r="B63" i="2" s="1"/>
  <c r="B64" i="2" s="1"/>
  <c r="B65" i="2" s="1"/>
  <c r="B66" i="2" s="1"/>
  <c r="B67" i="2" s="1"/>
  <c r="B68" i="2" s="1"/>
  <c r="B69" i="2" s="1"/>
  <c r="AE53" i="2"/>
  <c r="AD53" i="2"/>
  <c r="AC53" i="2"/>
  <c r="AB53" i="2"/>
  <c r="AA53" i="2"/>
  <c r="Q53" i="2" s="1"/>
  <c r="X53" i="2"/>
  <c r="W53" i="2"/>
  <c r="V53" i="2"/>
  <c r="U53" i="2"/>
  <c r="T53" i="2"/>
  <c r="P53" i="2"/>
  <c r="K50" i="2"/>
  <c r="J50" i="2"/>
  <c r="I50" i="2"/>
  <c r="H50" i="2"/>
  <c r="G50" i="2"/>
  <c r="AE49" i="2"/>
  <c r="AD49" i="2"/>
  <c r="AC49" i="2"/>
  <c r="AB49" i="2"/>
  <c r="Q49" i="2" s="1"/>
  <c r="AA49" i="2"/>
  <c r="X49" i="2"/>
  <c r="W49" i="2"/>
  <c r="V49" i="2"/>
  <c r="U49" i="2"/>
  <c r="T49" i="2"/>
  <c r="P49" i="2" s="1"/>
  <c r="AE48" i="2"/>
  <c r="AD48" i="2"/>
  <c r="AC48" i="2"/>
  <c r="AB48" i="2"/>
  <c r="AA48" i="2"/>
  <c r="Q48" i="2" s="1"/>
  <c r="X48" i="2"/>
  <c r="W48" i="2"/>
  <c r="V48" i="2"/>
  <c r="U48" i="2"/>
  <c r="T48" i="2"/>
  <c r="P48" i="2" s="1"/>
  <c r="K47" i="2"/>
  <c r="J47" i="2"/>
  <c r="I47" i="2"/>
  <c r="H47" i="2"/>
  <c r="G47" i="2"/>
  <c r="AE46" i="2"/>
  <c r="AD46" i="2"/>
  <c r="AC46" i="2"/>
  <c r="AB46" i="2"/>
  <c r="Q46" i="2" s="1"/>
  <c r="AA46" i="2"/>
  <c r="X46" i="2"/>
  <c r="W46" i="2"/>
  <c r="V46" i="2"/>
  <c r="U46" i="2"/>
  <c r="T46" i="2"/>
  <c r="P46" i="2" s="1"/>
  <c r="AE45" i="2"/>
  <c r="AD45" i="2"/>
  <c r="AC45" i="2"/>
  <c r="AB45" i="2"/>
  <c r="AA45" i="2"/>
  <c r="Q45" i="2" s="1"/>
  <c r="X45" i="2"/>
  <c r="W45" i="2"/>
  <c r="V45" i="2"/>
  <c r="U45" i="2"/>
  <c r="T45" i="2"/>
  <c r="P45" i="2" s="1"/>
  <c r="K44" i="2"/>
  <c r="J44" i="2"/>
  <c r="I44" i="2"/>
  <c r="H44" i="2"/>
  <c r="G44" i="2"/>
  <c r="AE43" i="2"/>
  <c r="AD43" i="2"/>
  <c r="AC43" i="2"/>
  <c r="AB43" i="2"/>
  <c r="Q43" i="2" s="1"/>
  <c r="AA43" i="2"/>
  <c r="X43" i="2"/>
  <c r="W43" i="2"/>
  <c r="V43" i="2"/>
  <c r="U43" i="2"/>
  <c r="T43" i="2"/>
  <c r="P43" i="2" s="1"/>
  <c r="AE42" i="2"/>
  <c r="AD42" i="2"/>
  <c r="AC42" i="2"/>
  <c r="AB42" i="2"/>
  <c r="AA42" i="2"/>
  <c r="Q42" i="2" s="1"/>
  <c r="X42" i="2"/>
  <c r="W42" i="2"/>
  <c r="V42" i="2"/>
  <c r="U42" i="2"/>
  <c r="T42" i="2"/>
  <c r="P42" i="2" s="1"/>
  <c r="P41" i="2"/>
  <c r="K41" i="2"/>
  <c r="J41" i="2"/>
  <c r="I41" i="2"/>
  <c r="H41" i="2"/>
  <c r="G41" i="2"/>
  <c r="AE40" i="2"/>
  <c r="AD40" i="2"/>
  <c r="AC40" i="2"/>
  <c r="AB40" i="2"/>
  <c r="AA40" i="2"/>
  <c r="Q40" i="2" s="1"/>
  <c r="X40" i="2"/>
  <c r="W40" i="2"/>
  <c r="V40" i="2"/>
  <c r="U40" i="2"/>
  <c r="T40" i="2"/>
  <c r="P40" i="2" s="1"/>
  <c r="AE39" i="2"/>
  <c r="AD39" i="2"/>
  <c r="AC39" i="2"/>
  <c r="AB39" i="2"/>
  <c r="AA39" i="2"/>
  <c r="Q39" i="2" s="1"/>
  <c r="X39" i="2"/>
  <c r="W39" i="2"/>
  <c r="V39" i="2"/>
  <c r="U39" i="2"/>
  <c r="T39" i="2"/>
  <c r="P39" i="2"/>
  <c r="AE38" i="2"/>
  <c r="AD38" i="2"/>
  <c r="AC38" i="2"/>
  <c r="AB38" i="2"/>
  <c r="AA38" i="2"/>
  <c r="X38" i="2"/>
  <c r="W38" i="2"/>
  <c r="V38" i="2"/>
  <c r="U38" i="2"/>
  <c r="P38" i="2" s="1"/>
  <c r="T38" i="2"/>
  <c r="Q38" i="2"/>
  <c r="K37" i="2"/>
  <c r="J37" i="2"/>
  <c r="I37" i="2"/>
  <c r="H37" i="2"/>
  <c r="G37" i="2"/>
  <c r="AE36" i="2"/>
  <c r="AD36" i="2"/>
  <c r="AC36" i="2"/>
  <c r="AB36" i="2"/>
  <c r="AA36" i="2"/>
  <c r="Q36" i="2" s="1"/>
  <c r="X36" i="2"/>
  <c r="W36" i="2"/>
  <c r="V36" i="2"/>
  <c r="U36" i="2"/>
  <c r="T36" i="2"/>
  <c r="P36" i="2"/>
  <c r="AE35" i="2"/>
  <c r="AD35" i="2"/>
  <c r="AC35" i="2"/>
  <c r="Q35" i="2" s="1"/>
  <c r="AB35" i="2"/>
  <c r="AA35" i="2"/>
  <c r="X35" i="2"/>
  <c r="W35" i="2"/>
  <c r="V35" i="2"/>
  <c r="U35" i="2"/>
  <c r="P35" i="2" s="1"/>
  <c r="T35" i="2"/>
  <c r="B35" i="2"/>
  <c r="B36" i="2" s="1"/>
  <c r="B37" i="2" s="1"/>
  <c r="B38" i="2" s="1"/>
  <c r="B39" i="2" s="1"/>
  <c r="B40" i="2" s="1"/>
  <c r="B41" i="2" s="1"/>
  <c r="B42" i="2" s="1"/>
  <c r="B43" i="2" s="1"/>
  <c r="B44" i="2" s="1"/>
  <c r="B45" i="2" s="1"/>
  <c r="B46" i="2" s="1"/>
  <c r="B47" i="2" s="1"/>
  <c r="B48" i="2" s="1"/>
  <c r="B49" i="2" s="1"/>
  <c r="B50" i="2" s="1"/>
  <c r="AE34" i="2"/>
  <c r="AD34" i="2"/>
  <c r="AC34" i="2"/>
  <c r="AB34" i="2"/>
  <c r="Q34" i="2" s="1"/>
  <c r="AA34" i="2"/>
  <c r="X34" i="2"/>
  <c r="W34" i="2"/>
  <c r="V34" i="2"/>
  <c r="U34" i="2"/>
  <c r="T34" i="2"/>
  <c r="P34" i="2" s="1"/>
  <c r="AE31" i="2"/>
  <c r="AD31" i="2"/>
  <c r="AC31" i="2"/>
  <c r="AB31" i="2"/>
  <c r="Q31" i="2" s="1"/>
  <c r="AA31" i="2"/>
  <c r="X31" i="2"/>
  <c r="W31" i="2"/>
  <c r="V31" i="2"/>
  <c r="U31" i="2"/>
  <c r="T31" i="2"/>
  <c r="P31" i="2" s="1"/>
  <c r="AE30" i="2"/>
  <c r="AD30" i="2"/>
  <c r="AC30" i="2"/>
  <c r="AB30" i="2"/>
  <c r="AA30" i="2"/>
  <c r="Q30" i="2" s="1"/>
  <c r="X30" i="2"/>
  <c r="W30" i="2"/>
  <c r="V30" i="2"/>
  <c r="U30" i="2"/>
  <c r="T30" i="2"/>
  <c r="P30" i="2" s="1"/>
  <c r="AE29" i="2"/>
  <c r="AD29" i="2"/>
  <c r="AC29" i="2"/>
  <c r="AB29" i="2"/>
  <c r="AA29" i="2"/>
  <c r="Q29" i="2" s="1"/>
  <c r="X29" i="2"/>
  <c r="W29" i="2"/>
  <c r="V29" i="2"/>
  <c r="P29" i="2" s="1"/>
  <c r="U29" i="2"/>
  <c r="T29" i="2"/>
  <c r="AE28" i="2"/>
  <c r="AD28" i="2"/>
  <c r="AC28" i="2"/>
  <c r="Q28" i="2" s="1"/>
  <c r="AB28" i="2"/>
  <c r="AA28" i="2"/>
  <c r="X28" i="2"/>
  <c r="W28" i="2"/>
  <c r="V28" i="2"/>
  <c r="U28" i="2"/>
  <c r="P28" i="2" s="1"/>
  <c r="T28" i="2"/>
  <c r="AE27" i="2"/>
  <c r="AD27" i="2"/>
  <c r="Q27" i="2" s="1"/>
  <c r="AC27" i="2"/>
  <c r="AB27" i="2"/>
  <c r="AA27" i="2"/>
  <c r="X27" i="2"/>
  <c r="W27" i="2"/>
  <c r="V27" i="2"/>
  <c r="U27" i="2"/>
  <c r="T27" i="2"/>
  <c r="P27" i="2" s="1"/>
  <c r="AE26" i="2"/>
  <c r="AD26" i="2"/>
  <c r="AC26" i="2"/>
  <c r="AB26" i="2"/>
  <c r="AA26" i="2"/>
  <c r="Q26" i="2" s="1"/>
  <c r="X26" i="2"/>
  <c r="W26" i="2"/>
  <c r="V26" i="2"/>
  <c r="U26" i="2"/>
  <c r="T26" i="2"/>
  <c r="P26" i="2" s="1"/>
  <c r="AE25" i="2"/>
  <c r="AD25" i="2"/>
  <c r="AC25" i="2"/>
  <c r="AB25" i="2"/>
  <c r="AA25" i="2"/>
  <c r="Q25" i="2" s="1"/>
  <c r="X25" i="2"/>
  <c r="W25" i="2"/>
  <c r="V25" i="2"/>
  <c r="P25" i="2" s="1"/>
  <c r="U25" i="2"/>
  <c r="T25" i="2"/>
  <c r="AE24" i="2"/>
  <c r="AD24" i="2"/>
  <c r="AC24" i="2"/>
  <c r="Q24" i="2" s="1"/>
  <c r="AB24" i="2"/>
  <c r="AA24" i="2"/>
  <c r="X24" i="2"/>
  <c r="W24" i="2"/>
  <c r="V24" i="2"/>
  <c r="U24" i="2"/>
  <c r="P24" i="2" s="1"/>
  <c r="T24" i="2"/>
  <c r="AE23" i="2"/>
  <c r="AD23" i="2"/>
  <c r="AC23" i="2"/>
  <c r="AB23" i="2"/>
  <c r="Q23" i="2" s="1"/>
  <c r="AA23" i="2"/>
  <c r="X23" i="2"/>
  <c r="W23" i="2"/>
  <c r="V23" i="2"/>
  <c r="U23" i="2"/>
  <c r="T23" i="2"/>
  <c r="P23" i="2" s="1"/>
  <c r="AE22" i="2"/>
  <c r="AD22" i="2"/>
  <c r="AC22" i="2"/>
  <c r="AB22" i="2"/>
  <c r="AA22" i="2"/>
  <c r="Q22" i="2" s="1"/>
  <c r="X22" i="2"/>
  <c r="W22" i="2"/>
  <c r="V22" i="2"/>
  <c r="U22" i="2"/>
  <c r="T22" i="2"/>
  <c r="P22" i="2" s="1"/>
  <c r="B22" i="2"/>
  <c r="B23" i="2" s="1"/>
  <c r="B24" i="2" s="1"/>
  <c r="B25" i="2" s="1"/>
  <c r="B26" i="2" s="1"/>
  <c r="B27" i="2" s="1"/>
  <c r="B28" i="2" s="1"/>
  <c r="B29" i="2" s="1"/>
  <c r="B30" i="2" s="1"/>
  <c r="B31" i="2" s="1"/>
  <c r="AE21" i="2"/>
  <c r="AD21" i="2"/>
  <c r="AC21" i="2"/>
  <c r="AB21" i="2"/>
  <c r="AA21" i="2"/>
  <c r="Q21" i="2" s="1"/>
  <c r="X21" i="2"/>
  <c r="W21" i="2"/>
  <c r="V21" i="2"/>
  <c r="P21" i="2" s="1"/>
  <c r="U21" i="2"/>
  <c r="T21" i="2"/>
  <c r="AE18" i="2"/>
  <c r="AD18" i="2"/>
  <c r="AC18" i="2"/>
  <c r="AB18" i="2"/>
  <c r="AA18" i="2"/>
  <c r="Q18" i="2" s="1"/>
  <c r="X18" i="2"/>
  <c r="W18" i="2"/>
  <c r="V18" i="2"/>
  <c r="P18" i="2" s="1"/>
  <c r="U18" i="2"/>
  <c r="T18" i="2"/>
  <c r="AE17" i="2"/>
  <c r="AD17" i="2"/>
  <c r="AC17" i="2"/>
  <c r="Q17" i="2" s="1"/>
  <c r="AB17" i="2"/>
  <c r="AA17" i="2"/>
  <c r="X17" i="2"/>
  <c r="W17" i="2"/>
  <c r="P17" i="2" s="1"/>
  <c r="V17" i="2"/>
  <c r="U17" i="2"/>
  <c r="T17" i="2"/>
  <c r="AE16" i="2"/>
  <c r="AD16" i="2"/>
  <c r="Q16" i="2" s="1"/>
  <c r="AC16" i="2"/>
  <c r="AB16" i="2"/>
  <c r="AA16" i="2"/>
  <c r="X16" i="2"/>
  <c r="W16" i="2"/>
  <c r="V16" i="2"/>
  <c r="U16" i="2"/>
  <c r="T16" i="2"/>
  <c r="P16" i="2" s="1"/>
  <c r="AE15" i="2"/>
  <c r="AD15" i="2"/>
  <c r="AC15" i="2"/>
  <c r="AB15" i="2"/>
  <c r="AA15" i="2"/>
  <c r="Q15" i="2" s="1"/>
  <c r="X15" i="2"/>
  <c r="W15" i="2"/>
  <c r="V15" i="2"/>
  <c r="U15" i="2"/>
  <c r="T15" i="2"/>
  <c r="P15" i="2" s="1"/>
  <c r="AE14" i="2"/>
  <c r="AD14" i="2"/>
  <c r="AC14" i="2"/>
  <c r="AB14" i="2"/>
  <c r="AA14" i="2"/>
  <c r="Q14" i="2" s="1"/>
  <c r="X14" i="2"/>
  <c r="W14" i="2"/>
  <c r="V14" i="2"/>
  <c r="P14" i="2" s="1"/>
  <c r="U14" i="2"/>
  <c r="T14" i="2"/>
  <c r="AE13" i="2"/>
  <c r="AD13" i="2"/>
  <c r="AC13" i="2"/>
  <c r="Q13" i="2" s="1"/>
  <c r="AB13" i="2"/>
  <c r="AA13" i="2"/>
  <c r="X13" i="2"/>
  <c r="W13" i="2"/>
  <c r="P13" i="2" s="1"/>
  <c r="V13" i="2"/>
  <c r="U13" i="2"/>
  <c r="T13" i="2"/>
  <c r="AE12" i="2"/>
  <c r="AD12" i="2"/>
  <c r="Q12" i="2" s="1"/>
  <c r="AC12" i="2"/>
  <c r="AB12" i="2"/>
  <c r="AA12" i="2"/>
  <c r="X12" i="2"/>
  <c r="W12" i="2"/>
  <c r="V12" i="2"/>
  <c r="U12" i="2"/>
  <c r="T12" i="2"/>
  <c r="P12" i="2" s="1"/>
  <c r="AE11" i="2"/>
  <c r="AD11" i="2"/>
  <c r="AC11" i="2"/>
  <c r="AB11" i="2"/>
  <c r="AA11" i="2"/>
  <c r="Q11" i="2" s="1"/>
  <c r="X11" i="2"/>
  <c r="W11" i="2"/>
  <c r="V11" i="2"/>
  <c r="U11" i="2"/>
  <c r="T11" i="2"/>
  <c r="P11" i="2" s="1"/>
  <c r="B11" i="2"/>
  <c r="B12" i="2" s="1"/>
  <c r="B13" i="2" s="1"/>
  <c r="B14" i="2" s="1"/>
  <c r="B15" i="2" s="1"/>
  <c r="B16" i="2" s="1"/>
  <c r="B17" i="2" s="1"/>
  <c r="B18" i="2" s="1"/>
  <c r="AE10" i="2"/>
  <c r="AD10" i="2"/>
  <c r="AC10" i="2"/>
  <c r="AB10" i="2"/>
  <c r="AA10" i="2"/>
  <c r="Q10" i="2" s="1"/>
  <c r="X10" i="2"/>
  <c r="W10" i="2"/>
  <c r="V10" i="2"/>
  <c r="U10" i="2"/>
  <c r="T10" i="2"/>
  <c r="P10" i="2"/>
  <c r="B10" i="2"/>
  <c r="AE9" i="2"/>
  <c r="AD9" i="2"/>
  <c r="AC9" i="2"/>
  <c r="AB9" i="2"/>
  <c r="AA9" i="2"/>
  <c r="X9" i="2"/>
  <c r="W9" i="2"/>
  <c r="P9" i="2" s="1"/>
  <c r="V9" i="2"/>
  <c r="U9" i="2"/>
  <c r="T9" i="2"/>
  <c r="Q9" i="2"/>
  <c r="B9" i="2"/>
  <c r="AE8" i="2"/>
  <c r="AD8" i="2"/>
  <c r="Q8" i="2" s="1"/>
  <c r="AC8" i="2"/>
  <c r="AB8" i="2"/>
  <c r="AA8" i="2"/>
  <c r="X8" i="2"/>
  <c r="W8" i="2"/>
  <c r="V8" i="2"/>
  <c r="U8" i="2"/>
  <c r="T8" i="2"/>
  <c r="P8" i="2" s="1"/>
  <c r="K1" i="2"/>
  <c r="J250" i="2" l="1"/>
  <c r="J248" i="2"/>
  <c r="J237" i="2"/>
  <c r="J235" i="2"/>
  <c r="J226" i="2"/>
  <c r="J224" i="2"/>
  <c r="J222" i="2"/>
  <c r="J211" i="2"/>
  <c r="J204" i="2"/>
  <c r="J193" i="2"/>
  <c r="J195" i="2" s="1"/>
  <c r="J191" i="2"/>
  <c r="J187" i="2"/>
  <c r="J185" i="2"/>
  <c r="J183" i="2"/>
  <c r="J186" i="2" s="1"/>
  <c r="J181" i="2"/>
  <c r="J179" i="2"/>
  <c r="J182" i="2" s="1"/>
  <c r="J243" i="2"/>
  <c r="J241" i="2"/>
  <c r="J232" i="2"/>
  <c r="J230" i="2"/>
  <c r="J219" i="2"/>
  <c r="J217" i="2"/>
  <c r="J215" i="2"/>
  <c r="J208" i="2"/>
  <c r="J199" i="2"/>
  <c r="J174" i="2"/>
  <c r="J176" i="2" s="1"/>
  <c r="J172" i="2"/>
  <c r="J251" i="2"/>
  <c r="J249" i="2"/>
  <c r="J247" i="2"/>
  <c r="J236" i="2"/>
  <c r="J227" i="2"/>
  <c r="J225" i="2"/>
  <c r="J223" i="2"/>
  <c r="J203" i="2"/>
  <c r="J205" i="2" s="1"/>
  <c r="J194" i="2"/>
  <c r="J190" i="2"/>
  <c r="J192" i="2" s="1"/>
  <c r="J188" i="2"/>
  <c r="J184" i="2"/>
  <c r="J180" i="2"/>
  <c r="J242" i="2"/>
  <c r="J240" i="2"/>
  <c r="J218" i="2"/>
  <c r="J198" i="2"/>
  <c r="J200" i="2" s="1"/>
  <c r="J171" i="2"/>
  <c r="J173" i="2" s="1"/>
  <c r="J168" i="2"/>
  <c r="J170" i="2" s="1"/>
  <c r="J166" i="2"/>
  <c r="J164" i="2"/>
  <c r="J167" i="2" s="1"/>
  <c r="J162" i="2"/>
  <c r="J160" i="2"/>
  <c r="J163" i="2" s="1"/>
  <c r="J143" i="2"/>
  <c r="J141" i="2"/>
  <c r="J139" i="2"/>
  <c r="J137" i="2"/>
  <c r="J135" i="2"/>
  <c r="J244" i="2"/>
  <c r="J231" i="2"/>
  <c r="J157" i="2"/>
  <c r="J155" i="2"/>
  <c r="J153" i="2"/>
  <c r="J151" i="2"/>
  <c r="J149" i="2"/>
  <c r="J147" i="2"/>
  <c r="J175" i="2"/>
  <c r="J169" i="2"/>
  <c r="J165" i="2"/>
  <c r="J161" i="2"/>
  <c r="J144" i="2"/>
  <c r="J142" i="2"/>
  <c r="J140" i="2"/>
  <c r="J138" i="2"/>
  <c r="J136" i="2"/>
  <c r="J134" i="2"/>
  <c r="J214" i="2"/>
  <c r="Q93" i="2"/>
  <c r="P101" i="2"/>
  <c r="Q110" i="2"/>
  <c r="P114" i="2"/>
  <c r="P118" i="2"/>
  <c r="J152" i="2"/>
  <c r="G167" i="2"/>
  <c r="J154" i="2"/>
  <c r="J150" i="2"/>
  <c r="AA131" i="2"/>
  <c r="P104" i="2"/>
  <c r="P111" i="2"/>
  <c r="P121" i="2"/>
  <c r="P125" i="2"/>
  <c r="J148" i="2"/>
  <c r="J156" i="2"/>
  <c r="J216" i="2"/>
  <c r="G243" i="2"/>
  <c r="G241" i="2"/>
  <c r="G232" i="2"/>
  <c r="G230" i="2"/>
  <c r="G219" i="2"/>
  <c r="G217" i="2"/>
  <c r="G215" i="2"/>
  <c r="G208" i="2"/>
  <c r="G199" i="2"/>
  <c r="G251" i="2"/>
  <c r="G249" i="2"/>
  <c r="G247" i="2"/>
  <c r="G236" i="2"/>
  <c r="G227" i="2"/>
  <c r="G225" i="2"/>
  <c r="G223" i="2"/>
  <c r="G203" i="2"/>
  <c r="G194" i="2"/>
  <c r="G190" i="2"/>
  <c r="G188" i="2"/>
  <c r="G184" i="2"/>
  <c r="G180" i="2"/>
  <c r="G244" i="2"/>
  <c r="G242" i="2"/>
  <c r="G240" i="2"/>
  <c r="G231" i="2"/>
  <c r="G218" i="2"/>
  <c r="G216" i="2"/>
  <c r="G214" i="2"/>
  <c r="G198" i="2"/>
  <c r="G200" i="2" s="1"/>
  <c r="G175" i="2"/>
  <c r="G171" i="2"/>
  <c r="G173" i="2" s="1"/>
  <c r="K243" i="2"/>
  <c r="K241" i="2"/>
  <c r="K232" i="2"/>
  <c r="K230" i="2"/>
  <c r="K219" i="2"/>
  <c r="K217" i="2"/>
  <c r="K215" i="2"/>
  <c r="K208" i="2"/>
  <c r="K199" i="2"/>
  <c r="K174" i="2"/>
  <c r="K251" i="2"/>
  <c r="K249" i="2"/>
  <c r="K247" i="2"/>
  <c r="K236" i="2"/>
  <c r="K227" i="2"/>
  <c r="K225" i="2"/>
  <c r="K223" i="2"/>
  <c r="K203" i="2"/>
  <c r="K194" i="2"/>
  <c r="K190" i="2"/>
  <c r="K192" i="2" s="1"/>
  <c r="K188" i="2"/>
  <c r="K184" i="2"/>
  <c r="K180" i="2"/>
  <c r="K244" i="2"/>
  <c r="K242" i="2"/>
  <c r="K240" i="2"/>
  <c r="K231" i="2"/>
  <c r="K218" i="2"/>
  <c r="K216" i="2"/>
  <c r="K214" i="2"/>
  <c r="K198" i="2"/>
  <c r="K175" i="2"/>
  <c r="K171" i="2"/>
  <c r="K169" i="2"/>
  <c r="K170" i="2" s="1"/>
  <c r="H135" i="2"/>
  <c r="H137" i="2"/>
  <c r="H139" i="2"/>
  <c r="H141" i="2"/>
  <c r="H143" i="2"/>
  <c r="I147" i="2"/>
  <c r="G148" i="2"/>
  <c r="K148" i="2"/>
  <c r="I149" i="2"/>
  <c r="G150" i="2"/>
  <c r="K150" i="2"/>
  <c r="I151" i="2"/>
  <c r="G152" i="2"/>
  <c r="K152" i="2"/>
  <c r="I153" i="2"/>
  <c r="G154" i="2"/>
  <c r="K154" i="2"/>
  <c r="I155" i="2"/>
  <c r="G156" i="2"/>
  <c r="K156" i="2"/>
  <c r="I157" i="2"/>
  <c r="H160" i="2"/>
  <c r="H163" i="2" s="1"/>
  <c r="H162" i="2"/>
  <c r="H164" i="2"/>
  <c r="H167" i="2" s="1"/>
  <c r="H166" i="2"/>
  <c r="H168" i="2"/>
  <c r="H170" i="2" s="1"/>
  <c r="H172" i="2"/>
  <c r="K181" i="2"/>
  <c r="K182" i="2" s="1"/>
  <c r="I184" i="2"/>
  <c r="G187" i="2"/>
  <c r="G189" i="2" s="1"/>
  <c r="H199" i="2"/>
  <c r="H208" i="2"/>
  <c r="H217" i="2"/>
  <c r="G222" i="2"/>
  <c r="G226" i="2"/>
  <c r="K235" i="2"/>
  <c r="G237" i="2"/>
  <c r="G248" i="2"/>
  <c r="K250" i="2"/>
  <c r="H251" i="2"/>
  <c r="H249" i="2"/>
  <c r="H247" i="2"/>
  <c r="H236" i="2"/>
  <c r="H227" i="2"/>
  <c r="H225" i="2"/>
  <c r="H223" i="2"/>
  <c r="H203" i="2"/>
  <c r="H194" i="2"/>
  <c r="H190" i="2"/>
  <c r="H188" i="2"/>
  <c r="H184" i="2"/>
  <c r="H180" i="2"/>
  <c r="H244" i="2"/>
  <c r="H242" i="2"/>
  <c r="H240" i="2"/>
  <c r="H231" i="2"/>
  <c r="H218" i="2"/>
  <c r="H216" i="2"/>
  <c r="H214" i="2"/>
  <c r="H198" i="2"/>
  <c r="H200" i="2" s="1"/>
  <c r="H175" i="2"/>
  <c r="H171" i="2"/>
  <c r="H173" i="2" s="1"/>
  <c r="H250" i="2"/>
  <c r="H248" i="2"/>
  <c r="H237" i="2"/>
  <c r="H235" i="2"/>
  <c r="H226" i="2"/>
  <c r="H224" i="2"/>
  <c r="H222" i="2"/>
  <c r="H211" i="2"/>
  <c r="H204" i="2"/>
  <c r="H193" i="2"/>
  <c r="H195" i="2" s="1"/>
  <c r="H191" i="2"/>
  <c r="H187" i="2"/>
  <c r="H189" i="2" s="1"/>
  <c r="H185" i="2"/>
  <c r="H183" i="2"/>
  <c r="H181" i="2"/>
  <c r="H179" i="2"/>
  <c r="H182" i="2" s="1"/>
  <c r="G134" i="2"/>
  <c r="K134" i="2"/>
  <c r="I135" i="2"/>
  <c r="G136" i="2"/>
  <c r="K136" i="2"/>
  <c r="I137" i="2"/>
  <c r="G138" i="2"/>
  <c r="K138" i="2"/>
  <c r="I139" i="2"/>
  <c r="G140" i="2"/>
  <c r="K140" i="2"/>
  <c r="I141" i="2"/>
  <c r="G142" i="2"/>
  <c r="K142" i="2"/>
  <c r="I143" i="2"/>
  <c r="G144" i="2"/>
  <c r="K144" i="2"/>
  <c r="H148" i="2"/>
  <c r="H150" i="2"/>
  <c r="H152" i="2"/>
  <c r="H154" i="2"/>
  <c r="H156" i="2"/>
  <c r="I160" i="2"/>
  <c r="G161" i="2"/>
  <c r="K161" i="2"/>
  <c r="I162" i="2"/>
  <c r="I164" i="2"/>
  <c r="G165" i="2"/>
  <c r="K165" i="2"/>
  <c r="I166" i="2"/>
  <c r="I168" i="2"/>
  <c r="I170" i="2" s="1"/>
  <c r="G169" i="2"/>
  <c r="G170" i="2" s="1"/>
  <c r="I171" i="2"/>
  <c r="K172" i="2"/>
  <c r="G174" i="2"/>
  <c r="G176" i="2" s="1"/>
  <c r="I180" i="2"/>
  <c r="G185" i="2"/>
  <c r="K187" i="2"/>
  <c r="K189" i="2" s="1"/>
  <c r="I190" i="2"/>
  <c r="G193" i="2"/>
  <c r="G195" i="2" s="1"/>
  <c r="G204" i="2"/>
  <c r="G211" i="2"/>
  <c r="H215" i="2"/>
  <c r="K222" i="2"/>
  <c r="G224" i="2"/>
  <c r="K226" i="2"/>
  <c r="K237" i="2"/>
  <c r="K248" i="2"/>
  <c r="I244" i="2"/>
  <c r="I242" i="2"/>
  <c r="I240" i="2"/>
  <c r="I231" i="2"/>
  <c r="I218" i="2"/>
  <c r="I216" i="2"/>
  <c r="I214" i="2"/>
  <c r="I198" i="2"/>
  <c r="I200" i="2" s="1"/>
  <c r="I175" i="2"/>
  <c r="I250" i="2"/>
  <c r="I248" i="2"/>
  <c r="I237" i="2"/>
  <c r="I235" i="2"/>
  <c r="I226" i="2"/>
  <c r="I224" i="2"/>
  <c r="I222" i="2"/>
  <c r="I211" i="2"/>
  <c r="I204" i="2"/>
  <c r="I205" i="2" s="1"/>
  <c r="I193" i="2"/>
  <c r="I195" i="2" s="1"/>
  <c r="I191" i="2"/>
  <c r="I187" i="2"/>
  <c r="I185" i="2"/>
  <c r="I183" i="2"/>
  <c r="I186" i="2" s="1"/>
  <c r="I181" i="2"/>
  <c r="I179" i="2"/>
  <c r="I243" i="2"/>
  <c r="I241" i="2"/>
  <c r="I232" i="2"/>
  <c r="I230" i="2"/>
  <c r="I219" i="2"/>
  <c r="I217" i="2"/>
  <c r="I215" i="2"/>
  <c r="I208" i="2"/>
  <c r="I199" i="2"/>
  <c r="I174" i="2"/>
  <c r="I172" i="2"/>
  <c r="H134" i="2"/>
  <c r="H136" i="2"/>
  <c r="H138" i="2"/>
  <c r="H140" i="2"/>
  <c r="H142" i="2"/>
  <c r="H144" i="2"/>
  <c r="G147" i="2"/>
  <c r="K147" i="2"/>
  <c r="I148" i="2"/>
  <c r="G149" i="2"/>
  <c r="K149" i="2"/>
  <c r="I150" i="2"/>
  <c r="G151" i="2"/>
  <c r="K151" i="2"/>
  <c r="I152" i="2"/>
  <c r="G153" i="2"/>
  <c r="K153" i="2"/>
  <c r="I154" i="2"/>
  <c r="G155" i="2"/>
  <c r="K155" i="2"/>
  <c r="I156" i="2"/>
  <c r="G157" i="2"/>
  <c r="K157" i="2"/>
  <c r="H161" i="2"/>
  <c r="H165" i="2"/>
  <c r="H169" i="2"/>
  <c r="H174" i="2"/>
  <c r="H176" i="2" s="1"/>
  <c r="G179" i="2"/>
  <c r="G182" i="2" s="1"/>
  <c r="G183" i="2"/>
  <c r="G186" i="2" s="1"/>
  <c r="K185" i="2"/>
  <c r="K186" i="2" s="1"/>
  <c r="I188" i="2"/>
  <c r="G191" i="2"/>
  <c r="K193" i="2"/>
  <c r="K195" i="2" s="1"/>
  <c r="K204" i="2"/>
  <c r="K211" i="2"/>
  <c r="K224" i="2"/>
  <c r="I227" i="2"/>
  <c r="H232" i="2"/>
  <c r="I236" i="2"/>
  <c r="I247" i="2"/>
  <c r="I249" i="2"/>
  <c r="I176" i="2" l="1"/>
  <c r="I192" i="2"/>
  <c r="I167" i="2"/>
  <c r="I163" i="2"/>
  <c r="H192" i="2"/>
  <c r="K200" i="2"/>
  <c r="G192" i="2"/>
  <c r="H186" i="2"/>
  <c r="K205" i="2"/>
  <c r="K176" i="2"/>
  <c r="J189" i="2"/>
  <c r="I182" i="2"/>
  <c r="I189" i="2"/>
  <c r="I173" i="2"/>
  <c r="H205" i="2"/>
  <c r="K173" i="2"/>
  <c r="G205" i="2"/>
  <c r="C316" i="1" l="1"/>
  <c r="B248" i="1"/>
  <c r="B249" i="1" s="1"/>
  <c r="B250" i="1" s="1"/>
  <c r="B251" i="1" s="1"/>
  <c r="B244" i="1"/>
  <c r="H243" i="1"/>
  <c r="B242" i="1"/>
  <c r="B243" i="1" s="1"/>
  <c r="B241" i="1"/>
  <c r="B237" i="1"/>
  <c r="B236" i="1"/>
  <c r="B231" i="1"/>
  <c r="B232" i="1" s="1"/>
  <c r="I225" i="1"/>
  <c r="B224" i="1"/>
  <c r="B225" i="1" s="1"/>
  <c r="B226" i="1" s="1"/>
  <c r="B227" i="1" s="1"/>
  <c r="B223" i="1"/>
  <c r="H219" i="1"/>
  <c r="B216" i="1"/>
  <c r="B217" i="1" s="1"/>
  <c r="B218" i="1" s="1"/>
  <c r="B219" i="1" s="1"/>
  <c r="B215" i="1"/>
  <c r="B204" i="1"/>
  <c r="B205" i="1" s="1"/>
  <c r="B200" i="1"/>
  <c r="B199" i="1"/>
  <c r="I194" i="1"/>
  <c r="B181" i="1"/>
  <c r="B182" i="1" s="1"/>
  <c r="B183" i="1" s="1"/>
  <c r="B184" i="1" s="1"/>
  <c r="B185" i="1" s="1"/>
  <c r="B186" i="1" s="1"/>
  <c r="B187" i="1" s="1"/>
  <c r="B188" i="1" s="1"/>
  <c r="B189" i="1" s="1"/>
  <c r="B190" i="1" s="1"/>
  <c r="B191" i="1" s="1"/>
  <c r="B192" i="1" s="1"/>
  <c r="B193" i="1" s="1"/>
  <c r="B194" i="1" s="1"/>
  <c r="B195" i="1" s="1"/>
  <c r="B180" i="1"/>
  <c r="H172" i="1"/>
  <c r="H164" i="1"/>
  <c r="B161" i="1"/>
  <c r="B162" i="1" s="1"/>
  <c r="B163" i="1" s="1"/>
  <c r="B164" i="1" s="1"/>
  <c r="B165" i="1" s="1"/>
  <c r="B166" i="1" s="1"/>
  <c r="B167" i="1" s="1"/>
  <c r="B168" i="1" s="1"/>
  <c r="B169" i="1" s="1"/>
  <c r="B170" i="1" s="1"/>
  <c r="B171" i="1" s="1"/>
  <c r="B172" i="1" s="1"/>
  <c r="B173" i="1" s="1"/>
  <c r="B174" i="1" s="1"/>
  <c r="B175" i="1" s="1"/>
  <c r="B176" i="1" s="1"/>
  <c r="H160" i="1"/>
  <c r="I153" i="1"/>
  <c r="I151" i="1"/>
  <c r="B148" i="1"/>
  <c r="B149" i="1" s="1"/>
  <c r="B150" i="1" s="1"/>
  <c r="B151" i="1" s="1"/>
  <c r="B152" i="1" s="1"/>
  <c r="B153" i="1" s="1"/>
  <c r="B154" i="1" s="1"/>
  <c r="B155" i="1" s="1"/>
  <c r="B156" i="1" s="1"/>
  <c r="B157" i="1" s="1"/>
  <c r="I147" i="1"/>
  <c r="H141" i="1"/>
  <c r="H137" i="1"/>
  <c r="B136" i="1"/>
  <c r="B137" i="1" s="1"/>
  <c r="B138" i="1" s="1"/>
  <c r="B139" i="1" s="1"/>
  <c r="B140" i="1" s="1"/>
  <c r="B141" i="1" s="1"/>
  <c r="B142" i="1" s="1"/>
  <c r="B143" i="1" s="1"/>
  <c r="B144" i="1" s="1"/>
  <c r="B135" i="1"/>
  <c r="X129" i="1"/>
  <c r="W129" i="1"/>
  <c r="V129" i="1"/>
  <c r="U129" i="1"/>
  <c r="T129" i="1"/>
  <c r="B129" i="1"/>
  <c r="K128" i="1"/>
  <c r="J128" i="1"/>
  <c r="J244" i="1" s="1"/>
  <c r="I128" i="1"/>
  <c r="I184" i="1" s="1"/>
  <c r="H128" i="1"/>
  <c r="H168" i="1" s="1"/>
  <c r="G128" i="1"/>
  <c r="AE125" i="1"/>
  <c r="AD125" i="1"/>
  <c r="AC125" i="1"/>
  <c r="AB125" i="1"/>
  <c r="AA125" i="1"/>
  <c r="Q125" i="1" s="1"/>
  <c r="X125" i="1"/>
  <c r="W125" i="1"/>
  <c r="V125" i="1"/>
  <c r="U125" i="1"/>
  <c r="T125" i="1"/>
  <c r="AE124" i="1"/>
  <c r="AD124" i="1"/>
  <c r="AC124" i="1"/>
  <c r="AB124" i="1"/>
  <c r="AA124" i="1"/>
  <c r="Q124" i="1" s="1"/>
  <c r="X124" i="1"/>
  <c r="W124" i="1"/>
  <c r="V124" i="1"/>
  <c r="U124" i="1"/>
  <c r="T124" i="1"/>
  <c r="B124" i="1"/>
  <c r="B125" i="1" s="1"/>
  <c r="AE123" i="1"/>
  <c r="AD123" i="1"/>
  <c r="AC123" i="1"/>
  <c r="AB123" i="1"/>
  <c r="Q123" i="1" s="1"/>
  <c r="AA123" i="1"/>
  <c r="X123" i="1"/>
  <c r="W123" i="1"/>
  <c r="V123" i="1"/>
  <c r="P123" i="1" s="1"/>
  <c r="U123" i="1"/>
  <c r="T123" i="1"/>
  <c r="AE122" i="1"/>
  <c r="AD122" i="1"/>
  <c r="AC122" i="1"/>
  <c r="AB122" i="1"/>
  <c r="AA122" i="1"/>
  <c r="X122" i="1"/>
  <c r="W122" i="1"/>
  <c r="V122" i="1"/>
  <c r="U122" i="1"/>
  <c r="T122" i="1"/>
  <c r="P122" i="1" s="1"/>
  <c r="Q122" i="1"/>
  <c r="B122" i="1"/>
  <c r="B123" i="1" s="1"/>
  <c r="AE121" i="1"/>
  <c r="AD121" i="1"/>
  <c r="AC121" i="1"/>
  <c r="AB121" i="1"/>
  <c r="AA121" i="1"/>
  <c r="Q121" i="1" s="1"/>
  <c r="X121" i="1"/>
  <c r="W121" i="1"/>
  <c r="V121" i="1"/>
  <c r="U121" i="1"/>
  <c r="T121" i="1"/>
  <c r="P121" i="1" s="1"/>
  <c r="AE118" i="1"/>
  <c r="AD118" i="1"/>
  <c r="AC118" i="1"/>
  <c r="AB118" i="1"/>
  <c r="AA118" i="1"/>
  <c r="Q118" i="1" s="1"/>
  <c r="X118" i="1"/>
  <c r="W118" i="1"/>
  <c r="V118" i="1"/>
  <c r="U118" i="1"/>
  <c r="T118" i="1"/>
  <c r="AE117" i="1"/>
  <c r="AD117" i="1"/>
  <c r="AC117" i="1"/>
  <c r="AB117" i="1"/>
  <c r="AA117" i="1"/>
  <c r="Q117" i="1" s="1"/>
  <c r="X117" i="1"/>
  <c r="W117" i="1"/>
  <c r="V117" i="1"/>
  <c r="U117" i="1"/>
  <c r="T117" i="1"/>
  <c r="AE116" i="1"/>
  <c r="AD116" i="1"/>
  <c r="AC116" i="1"/>
  <c r="AB116" i="1"/>
  <c r="Q116" i="1" s="1"/>
  <c r="AA116" i="1"/>
  <c r="X116" i="1"/>
  <c r="W116" i="1"/>
  <c r="V116" i="1"/>
  <c r="P116" i="1" s="1"/>
  <c r="U116" i="1"/>
  <c r="T116" i="1"/>
  <c r="AE115" i="1"/>
  <c r="AD115" i="1"/>
  <c r="AC115" i="1"/>
  <c r="AB115" i="1"/>
  <c r="AA115" i="1"/>
  <c r="X115" i="1"/>
  <c r="W115" i="1"/>
  <c r="V115" i="1"/>
  <c r="U115" i="1"/>
  <c r="T115" i="1"/>
  <c r="Q115" i="1"/>
  <c r="B115" i="1"/>
  <c r="B116" i="1" s="1"/>
  <c r="B117" i="1" s="1"/>
  <c r="B118" i="1" s="1"/>
  <c r="AE114" i="1"/>
  <c r="AD114" i="1"/>
  <c r="AC114" i="1"/>
  <c r="AB114" i="1"/>
  <c r="AA114" i="1"/>
  <c r="Q114" i="1" s="1"/>
  <c r="X114" i="1"/>
  <c r="W114" i="1"/>
  <c r="V114" i="1"/>
  <c r="U114" i="1"/>
  <c r="T114" i="1"/>
  <c r="P114" i="1" s="1"/>
  <c r="AE111" i="1"/>
  <c r="AD111" i="1"/>
  <c r="AC111" i="1"/>
  <c r="AB111" i="1"/>
  <c r="AA111" i="1"/>
  <c r="Q111" i="1" s="1"/>
  <c r="X111" i="1"/>
  <c r="W111" i="1"/>
  <c r="V111" i="1"/>
  <c r="U111" i="1"/>
  <c r="T111" i="1"/>
  <c r="P111" i="1" s="1"/>
  <c r="AE110" i="1"/>
  <c r="AD110" i="1"/>
  <c r="AC110" i="1"/>
  <c r="AB110" i="1"/>
  <c r="AA110" i="1"/>
  <c r="Q110" i="1" s="1"/>
  <c r="X110" i="1"/>
  <c r="W110" i="1"/>
  <c r="V110" i="1"/>
  <c r="U110" i="1"/>
  <c r="P110" i="1" s="1"/>
  <c r="T110" i="1"/>
  <c r="B110" i="1"/>
  <c r="B111" i="1" s="1"/>
  <c r="AE109" i="1"/>
  <c r="AD109" i="1"/>
  <c r="AC109" i="1"/>
  <c r="AB109" i="1"/>
  <c r="Q109" i="1" s="1"/>
  <c r="AA109" i="1"/>
  <c r="X109" i="1"/>
  <c r="W109" i="1"/>
  <c r="V109" i="1"/>
  <c r="P109" i="1" s="1"/>
  <c r="U109" i="1"/>
  <c r="T109" i="1"/>
  <c r="AE106" i="1"/>
  <c r="AD106" i="1"/>
  <c r="AC106" i="1"/>
  <c r="AB106" i="1"/>
  <c r="Q106" i="1" s="1"/>
  <c r="AA106" i="1"/>
  <c r="X106" i="1"/>
  <c r="W106" i="1"/>
  <c r="V106" i="1"/>
  <c r="U106" i="1"/>
  <c r="T106" i="1"/>
  <c r="P106" i="1"/>
  <c r="AE105" i="1"/>
  <c r="AD105" i="1"/>
  <c r="AC105" i="1"/>
  <c r="AB105" i="1"/>
  <c r="AA105" i="1"/>
  <c r="X105" i="1"/>
  <c r="W105" i="1"/>
  <c r="V105" i="1"/>
  <c r="U105" i="1"/>
  <c r="T105" i="1"/>
  <c r="P105" i="1" s="1"/>
  <c r="Q105" i="1"/>
  <c r="B105" i="1"/>
  <c r="B106" i="1" s="1"/>
  <c r="AE104" i="1"/>
  <c r="AD104" i="1"/>
  <c r="AC104" i="1"/>
  <c r="AB104" i="1"/>
  <c r="AA104" i="1"/>
  <c r="X104" i="1"/>
  <c r="W104" i="1"/>
  <c r="V104" i="1"/>
  <c r="U104" i="1"/>
  <c r="T104" i="1"/>
  <c r="P104" i="1" s="1"/>
  <c r="AE101" i="1"/>
  <c r="AD101" i="1"/>
  <c r="AC101" i="1"/>
  <c r="AB101" i="1"/>
  <c r="AA101" i="1"/>
  <c r="X101" i="1"/>
  <c r="W101" i="1"/>
  <c r="V101" i="1"/>
  <c r="U101" i="1"/>
  <c r="T101" i="1"/>
  <c r="AE100" i="1"/>
  <c r="AD100" i="1"/>
  <c r="AC100" i="1"/>
  <c r="AB100" i="1"/>
  <c r="AA100" i="1"/>
  <c r="Q100" i="1" s="1"/>
  <c r="X100" i="1"/>
  <c r="W100" i="1"/>
  <c r="V100" i="1"/>
  <c r="U100" i="1"/>
  <c r="P100" i="1" s="1"/>
  <c r="T100" i="1"/>
  <c r="AE99" i="1"/>
  <c r="AD99" i="1"/>
  <c r="AC99" i="1"/>
  <c r="AB99" i="1"/>
  <c r="AA99" i="1"/>
  <c r="X99" i="1"/>
  <c r="W99" i="1"/>
  <c r="V99" i="1"/>
  <c r="U99" i="1"/>
  <c r="T99" i="1"/>
  <c r="P99" i="1"/>
  <c r="AE98" i="1"/>
  <c r="AD98" i="1"/>
  <c r="AC98" i="1"/>
  <c r="AB98" i="1"/>
  <c r="AA98" i="1"/>
  <c r="Q98" i="1" s="1"/>
  <c r="X98" i="1"/>
  <c r="W98" i="1"/>
  <c r="V98" i="1"/>
  <c r="U98" i="1"/>
  <c r="T98" i="1"/>
  <c r="AE97" i="1"/>
  <c r="AD97" i="1"/>
  <c r="AC97" i="1"/>
  <c r="AB97" i="1"/>
  <c r="AA97" i="1"/>
  <c r="X97" i="1"/>
  <c r="W97" i="1"/>
  <c r="V97" i="1"/>
  <c r="U97" i="1"/>
  <c r="T97" i="1"/>
  <c r="B97" i="1"/>
  <c r="B98" i="1" s="1"/>
  <c r="B99" i="1" s="1"/>
  <c r="B100" i="1" s="1"/>
  <c r="B101" i="1" s="1"/>
  <c r="AE96" i="1"/>
  <c r="AD96" i="1"/>
  <c r="AC96" i="1"/>
  <c r="AB96" i="1"/>
  <c r="AA96" i="1"/>
  <c r="X96" i="1"/>
  <c r="W96" i="1"/>
  <c r="V96" i="1"/>
  <c r="U96" i="1"/>
  <c r="T96" i="1"/>
  <c r="AE93" i="1"/>
  <c r="AD93" i="1"/>
  <c r="AC93" i="1"/>
  <c r="AB93" i="1"/>
  <c r="AA93" i="1"/>
  <c r="X93" i="1"/>
  <c r="W93" i="1"/>
  <c r="V93" i="1"/>
  <c r="U93" i="1"/>
  <c r="T93" i="1"/>
  <c r="AE92" i="1"/>
  <c r="AD92" i="1"/>
  <c r="AC92" i="1"/>
  <c r="AB92" i="1"/>
  <c r="AA92" i="1"/>
  <c r="X92" i="1"/>
  <c r="W92" i="1"/>
  <c r="V92" i="1"/>
  <c r="U92" i="1"/>
  <c r="T92" i="1"/>
  <c r="AE91" i="1"/>
  <c r="AD91" i="1"/>
  <c r="AC91" i="1"/>
  <c r="AB91" i="1"/>
  <c r="AA91" i="1"/>
  <c r="X91" i="1"/>
  <c r="W91" i="1"/>
  <c r="V91" i="1"/>
  <c r="U91" i="1"/>
  <c r="T91" i="1"/>
  <c r="AE90" i="1"/>
  <c r="AD90" i="1"/>
  <c r="AC90" i="1"/>
  <c r="AB90" i="1"/>
  <c r="AA90" i="1"/>
  <c r="X90" i="1"/>
  <c r="W90" i="1"/>
  <c r="V90" i="1"/>
  <c r="U90" i="1"/>
  <c r="T90" i="1"/>
  <c r="AE89" i="1"/>
  <c r="AD89" i="1"/>
  <c r="AC89" i="1"/>
  <c r="AB89" i="1"/>
  <c r="AA89" i="1"/>
  <c r="X89" i="1"/>
  <c r="W89" i="1"/>
  <c r="V89" i="1"/>
  <c r="U89" i="1"/>
  <c r="T89" i="1"/>
  <c r="B89" i="1"/>
  <c r="B90" i="1" s="1"/>
  <c r="B91" i="1" s="1"/>
  <c r="B92" i="1" s="1"/>
  <c r="B93" i="1" s="1"/>
  <c r="AE88" i="1"/>
  <c r="AD88" i="1"/>
  <c r="AC88" i="1"/>
  <c r="AB88" i="1"/>
  <c r="AA88" i="1"/>
  <c r="X88" i="1"/>
  <c r="W88" i="1"/>
  <c r="V88" i="1"/>
  <c r="U88" i="1"/>
  <c r="T88" i="1"/>
  <c r="AE85" i="1"/>
  <c r="AD85" i="1"/>
  <c r="AC85" i="1"/>
  <c r="AB85" i="1"/>
  <c r="AA85" i="1"/>
  <c r="Q85" i="1" s="1"/>
  <c r="X85" i="1"/>
  <c r="W85" i="1"/>
  <c r="V85" i="1"/>
  <c r="U85" i="1"/>
  <c r="T85" i="1"/>
  <c r="P85" i="1"/>
  <c r="AE82" i="1"/>
  <c r="AD82" i="1"/>
  <c r="AC82" i="1"/>
  <c r="AB82" i="1"/>
  <c r="AA82" i="1"/>
  <c r="Q82" i="1" s="1"/>
  <c r="X82" i="1"/>
  <c r="W82" i="1"/>
  <c r="V82" i="1"/>
  <c r="U82" i="1"/>
  <c r="T82" i="1"/>
  <c r="P82" i="1"/>
  <c r="K79" i="1"/>
  <c r="J79" i="1"/>
  <c r="I79" i="1"/>
  <c r="H79" i="1"/>
  <c r="G79" i="1"/>
  <c r="AE78" i="1"/>
  <c r="AD78" i="1"/>
  <c r="Q78" i="1" s="1"/>
  <c r="AC78" i="1"/>
  <c r="AB78" i="1"/>
  <c r="AA78" i="1"/>
  <c r="X78" i="1"/>
  <c r="W78" i="1"/>
  <c r="V78" i="1"/>
  <c r="U78" i="1"/>
  <c r="T78" i="1"/>
  <c r="P78" i="1" s="1"/>
  <c r="B78" i="1"/>
  <c r="B79" i="1" s="1"/>
  <c r="AE77" i="1"/>
  <c r="AD77" i="1"/>
  <c r="AC77" i="1"/>
  <c r="AB77" i="1"/>
  <c r="AA77" i="1"/>
  <c r="Q77" i="1" s="1"/>
  <c r="X77" i="1"/>
  <c r="W77" i="1"/>
  <c r="V77" i="1"/>
  <c r="U77" i="1"/>
  <c r="T77" i="1"/>
  <c r="P77" i="1" s="1"/>
  <c r="K74" i="1"/>
  <c r="J74" i="1"/>
  <c r="I74" i="1"/>
  <c r="H74" i="1"/>
  <c r="G74" i="1"/>
  <c r="B74" i="1"/>
  <c r="AE73" i="1"/>
  <c r="AD73" i="1"/>
  <c r="AC73" i="1"/>
  <c r="Q73" i="1" s="1"/>
  <c r="AB73" i="1"/>
  <c r="AA73" i="1"/>
  <c r="X73" i="1"/>
  <c r="W73" i="1"/>
  <c r="P73" i="1" s="1"/>
  <c r="V73" i="1"/>
  <c r="U73" i="1"/>
  <c r="T73" i="1"/>
  <c r="B73" i="1"/>
  <c r="AE72" i="1"/>
  <c r="AD72" i="1"/>
  <c r="Q72" i="1" s="1"/>
  <c r="AC72" i="1"/>
  <c r="AB72" i="1"/>
  <c r="AA72" i="1"/>
  <c r="X72" i="1"/>
  <c r="W72" i="1"/>
  <c r="V72" i="1"/>
  <c r="U72" i="1"/>
  <c r="T72" i="1"/>
  <c r="P72" i="1" s="1"/>
  <c r="K69" i="1"/>
  <c r="J69" i="1"/>
  <c r="I69" i="1"/>
  <c r="H69" i="1"/>
  <c r="G69" i="1"/>
  <c r="AE68" i="1"/>
  <c r="AD68" i="1"/>
  <c r="AC68" i="1"/>
  <c r="AB68" i="1"/>
  <c r="AA68" i="1"/>
  <c r="Q68" i="1" s="1"/>
  <c r="X68" i="1"/>
  <c r="W68" i="1"/>
  <c r="V68" i="1"/>
  <c r="P68" i="1" s="1"/>
  <c r="U68" i="1"/>
  <c r="T68" i="1"/>
  <c r="AE67" i="1"/>
  <c r="AD67" i="1"/>
  <c r="AC67" i="1"/>
  <c r="Q67" i="1" s="1"/>
  <c r="AB67" i="1"/>
  <c r="AA67" i="1"/>
  <c r="X67" i="1"/>
  <c r="W67" i="1"/>
  <c r="V67" i="1"/>
  <c r="U67" i="1"/>
  <c r="T67" i="1"/>
  <c r="K66" i="1"/>
  <c r="J66" i="1"/>
  <c r="I66" i="1"/>
  <c r="H66" i="1"/>
  <c r="G66" i="1"/>
  <c r="AE65" i="1"/>
  <c r="AD65" i="1"/>
  <c r="AC65" i="1"/>
  <c r="AB65" i="1"/>
  <c r="AA65" i="1"/>
  <c r="Q65" i="1" s="1"/>
  <c r="X65" i="1"/>
  <c r="W65" i="1"/>
  <c r="V65" i="1"/>
  <c r="U65" i="1"/>
  <c r="T65" i="1"/>
  <c r="AE64" i="1"/>
  <c r="AD64" i="1"/>
  <c r="AC64" i="1"/>
  <c r="Q64" i="1" s="1"/>
  <c r="AB64" i="1"/>
  <c r="AA64" i="1"/>
  <c r="X64" i="1"/>
  <c r="W64" i="1"/>
  <c r="V64" i="1"/>
  <c r="U64" i="1"/>
  <c r="T64" i="1"/>
  <c r="K63" i="1"/>
  <c r="J63" i="1"/>
  <c r="I63" i="1"/>
  <c r="H63" i="1"/>
  <c r="G63" i="1"/>
  <c r="AE62" i="1"/>
  <c r="AD62" i="1"/>
  <c r="AC62" i="1"/>
  <c r="AB62" i="1"/>
  <c r="AA62" i="1"/>
  <c r="Q62" i="1" s="1"/>
  <c r="X62" i="1"/>
  <c r="W62" i="1"/>
  <c r="V62" i="1"/>
  <c r="U62" i="1"/>
  <c r="T62" i="1"/>
  <c r="AE61" i="1"/>
  <c r="AD61" i="1"/>
  <c r="AC61" i="1"/>
  <c r="AB61" i="1"/>
  <c r="AA61" i="1"/>
  <c r="X61" i="1"/>
  <c r="W61" i="1"/>
  <c r="V61" i="1"/>
  <c r="U61" i="1"/>
  <c r="T61" i="1"/>
  <c r="Q61" i="1"/>
  <c r="P60" i="1"/>
  <c r="K60" i="1"/>
  <c r="J60" i="1"/>
  <c r="I60" i="1"/>
  <c r="H60" i="1"/>
  <c r="G60" i="1"/>
  <c r="AE59" i="1"/>
  <c r="AD59" i="1"/>
  <c r="AC59" i="1"/>
  <c r="Q59" i="1" s="1"/>
  <c r="AB59" i="1"/>
  <c r="AA59" i="1"/>
  <c r="X59" i="1"/>
  <c r="W59" i="1"/>
  <c r="P59" i="1" s="1"/>
  <c r="V59" i="1"/>
  <c r="U59" i="1"/>
  <c r="T59" i="1"/>
  <c r="AE58" i="1"/>
  <c r="AD58" i="1"/>
  <c r="Q58" i="1" s="1"/>
  <c r="AC58" i="1"/>
  <c r="AB58" i="1"/>
  <c r="AA58" i="1"/>
  <c r="X58" i="1"/>
  <c r="W58" i="1"/>
  <c r="V58" i="1"/>
  <c r="U58" i="1"/>
  <c r="T58" i="1"/>
  <c r="P58" i="1" s="1"/>
  <c r="AE57" i="1"/>
  <c r="AD57" i="1"/>
  <c r="AC57" i="1"/>
  <c r="AB57" i="1"/>
  <c r="AA57" i="1"/>
  <c r="Q57" i="1" s="1"/>
  <c r="X57" i="1"/>
  <c r="W57" i="1"/>
  <c r="V57" i="1"/>
  <c r="U57" i="1"/>
  <c r="T57" i="1"/>
  <c r="P57" i="1" s="1"/>
  <c r="K56" i="1"/>
  <c r="J56" i="1"/>
  <c r="I56" i="1"/>
  <c r="H56" i="1"/>
  <c r="G56" i="1"/>
  <c r="AE55" i="1"/>
  <c r="AD55" i="1"/>
  <c r="Q55" i="1" s="1"/>
  <c r="AC55" i="1"/>
  <c r="AB55" i="1"/>
  <c r="AA55" i="1"/>
  <c r="X55" i="1"/>
  <c r="W55" i="1"/>
  <c r="V55" i="1"/>
  <c r="U55" i="1"/>
  <c r="T55" i="1"/>
  <c r="P55" i="1" s="1"/>
  <c r="AE54" i="1"/>
  <c r="AD54" i="1"/>
  <c r="AC54" i="1"/>
  <c r="AB54" i="1"/>
  <c r="AA54" i="1"/>
  <c r="Q54" i="1" s="1"/>
  <c r="X54" i="1"/>
  <c r="W54" i="1"/>
  <c r="V54" i="1"/>
  <c r="U54" i="1"/>
  <c r="T54" i="1"/>
  <c r="P54" i="1" s="1"/>
  <c r="B54" i="1"/>
  <c r="B55" i="1" s="1"/>
  <c r="B56" i="1" s="1"/>
  <c r="B57" i="1" s="1"/>
  <c r="B58" i="1" s="1"/>
  <c r="B59" i="1" s="1"/>
  <c r="B60" i="1" s="1"/>
  <c r="B61" i="1" s="1"/>
  <c r="B62" i="1" s="1"/>
  <c r="B63" i="1" s="1"/>
  <c r="B64" i="1" s="1"/>
  <c r="B65" i="1" s="1"/>
  <c r="B66" i="1" s="1"/>
  <c r="B67" i="1" s="1"/>
  <c r="B68" i="1" s="1"/>
  <c r="B69" i="1" s="1"/>
  <c r="AE53" i="1"/>
  <c r="AD53" i="1"/>
  <c r="AC53" i="1"/>
  <c r="AB53" i="1"/>
  <c r="AA53" i="1"/>
  <c r="Q53" i="1" s="1"/>
  <c r="X53" i="1"/>
  <c r="W53" i="1"/>
  <c r="V53" i="1"/>
  <c r="U53" i="1"/>
  <c r="T53" i="1"/>
  <c r="P53" i="1"/>
  <c r="K50" i="1"/>
  <c r="J50" i="1"/>
  <c r="I50" i="1"/>
  <c r="H50" i="1"/>
  <c r="G50" i="1"/>
  <c r="AE49" i="1"/>
  <c r="AD49" i="1"/>
  <c r="Q49" i="1" s="1"/>
  <c r="AC49" i="1"/>
  <c r="AB49" i="1"/>
  <c r="AA49" i="1"/>
  <c r="X49" i="1"/>
  <c r="W49" i="1"/>
  <c r="V49" i="1"/>
  <c r="U49" i="1"/>
  <c r="T49" i="1"/>
  <c r="AE48" i="1"/>
  <c r="AD48" i="1"/>
  <c r="AC48" i="1"/>
  <c r="AB48" i="1"/>
  <c r="AA48" i="1"/>
  <c r="Q48" i="1" s="1"/>
  <c r="X48" i="1"/>
  <c r="W48" i="1"/>
  <c r="V48" i="1"/>
  <c r="U48" i="1"/>
  <c r="T48" i="1"/>
  <c r="K47" i="1"/>
  <c r="J47" i="1"/>
  <c r="I47" i="1"/>
  <c r="H47" i="1"/>
  <c r="G47" i="1"/>
  <c r="AE46" i="1"/>
  <c r="AD46" i="1"/>
  <c r="Q46" i="1" s="1"/>
  <c r="AC46" i="1"/>
  <c r="AB46" i="1"/>
  <c r="AA46" i="1"/>
  <c r="X46" i="1"/>
  <c r="W46" i="1"/>
  <c r="V46" i="1"/>
  <c r="U46" i="1"/>
  <c r="T46" i="1"/>
  <c r="P46" i="1" s="1"/>
  <c r="AE45" i="1"/>
  <c r="AD45" i="1"/>
  <c r="AC45" i="1"/>
  <c r="AB45" i="1"/>
  <c r="AA45" i="1"/>
  <c r="Q45" i="1" s="1"/>
  <c r="X45" i="1"/>
  <c r="W45" i="1"/>
  <c r="V45" i="1"/>
  <c r="U45" i="1"/>
  <c r="T45" i="1"/>
  <c r="K44" i="1"/>
  <c r="J44" i="1"/>
  <c r="I44" i="1"/>
  <c r="H44" i="1"/>
  <c r="G44" i="1"/>
  <c r="AE43" i="1"/>
  <c r="AD43" i="1"/>
  <c r="Q43" i="1" s="1"/>
  <c r="AC43" i="1"/>
  <c r="AB43" i="1"/>
  <c r="AA43" i="1"/>
  <c r="X43" i="1"/>
  <c r="W43" i="1"/>
  <c r="V43" i="1"/>
  <c r="U43" i="1"/>
  <c r="T43" i="1"/>
  <c r="AE42" i="1"/>
  <c r="AD42" i="1"/>
  <c r="AC42" i="1"/>
  <c r="AB42" i="1"/>
  <c r="AA42" i="1"/>
  <c r="Q42" i="1" s="1"/>
  <c r="X42" i="1"/>
  <c r="W42" i="1"/>
  <c r="V42" i="1"/>
  <c r="U42" i="1"/>
  <c r="T42" i="1"/>
  <c r="P41" i="1"/>
  <c r="K41" i="1"/>
  <c r="J41" i="1"/>
  <c r="I41" i="1"/>
  <c r="H41" i="1"/>
  <c r="G41" i="1"/>
  <c r="AE40" i="1"/>
  <c r="AD40" i="1"/>
  <c r="AC40" i="1"/>
  <c r="AB40" i="1"/>
  <c r="AA40" i="1"/>
  <c r="Q40" i="1" s="1"/>
  <c r="X40" i="1"/>
  <c r="W40" i="1"/>
  <c r="V40" i="1"/>
  <c r="U40" i="1"/>
  <c r="T40" i="1"/>
  <c r="P40" i="1" s="1"/>
  <c r="AE39" i="1"/>
  <c r="AD39" i="1"/>
  <c r="AC39" i="1"/>
  <c r="AB39" i="1"/>
  <c r="AA39" i="1"/>
  <c r="Q39" i="1" s="1"/>
  <c r="X39" i="1"/>
  <c r="W39" i="1"/>
  <c r="V39" i="1"/>
  <c r="U39" i="1"/>
  <c r="T39" i="1"/>
  <c r="P39" i="1"/>
  <c r="AE38" i="1"/>
  <c r="AD38" i="1"/>
  <c r="AC38" i="1"/>
  <c r="Q38" i="1" s="1"/>
  <c r="AB38" i="1"/>
  <c r="AA38" i="1"/>
  <c r="X38" i="1"/>
  <c r="W38" i="1"/>
  <c r="P38" i="1" s="1"/>
  <c r="V38" i="1"/>
  <c r="U38" i="1"/>
  <c r="T38" i="1"/>
  <c r="K37" i="1"/>
  <c r="J37" i="1"/>
  <c r="I37" i="1"/>
  <c r="H37" i="1"/>
  <c r="G37" i="1"/>
  <c r="B37" i="1"/>
  <c r="B38" i="1" s="1"/>
  <c r="B39" i="1" s="1"/>
  <c r="B40" i="1" s="1"/>
  <c r="B41" i="1" s="1"/>
  <c r="B42" i="1" s="1"/>
  <c r="B43" i="1" s="1"/>
  <c r="B44" i="1" s="1"/>
  <c r="B45" i="1" s="1"/>
  <c r="B46" i="1" s="1"/>
  <c r="B47" i="1" s="1"/>
  <c r="B48" i="1" s="1"/>
  <c r="B49" i="1" s="1"/>
  <c r="B50" i="1" s="1"/>
  <c r="AE36" i="1"/>
  <c r="AD36" i="1"/>
  <c r="AC36" i="1"/>
  <c r="AB36" i="1"/>
  <c r="AA36" i="1"/>
  <c r="Q36" i="1" s="1"/>
  <c r="X36" i="1"/>
  <c r="W36" i="1"/>
  <c r="V36" i="1"/>
  <c r="U36" i="1"/>
  <c r="T36" i="1"/>
  <c r="P36" i="1"/>
  <c r="B36" i="1"/>
  <c r="AE35" i="1"/>
  <c r="AD35" i="1"/>
  <c r="AC35" i="1"/>
  <c r="AB35" i="1"/>
  <c r="AA35" i="1"/>
  <c r="X35" i="1"/>
  <c r="W35" i="1"/>
  <c r="P35" i="1" s="1"/>
  <c r="V35" i="1"/>
  <c r="U35" i="1"/>
  <c r="T35" i="1"/>
  <c r="Q35" i="1"/>
  <c r="B35" i="1"/>
  <c r="AE34" i="1"/>
  <c r="AD34" i="1"/>
  <c r="Q34" i="1" s="1"/>
  <c r="AC34" i="1"/>
  <c r="AB34" i="1"/>
  <c r="AA34" i="1"/>
  <c r="X34" i="1"/>
  <c r="W34" i="1"/>
  <c r="V34" i="1"/>
  <c r="U34" i="1"/>
  <c r="T34" i="1"/>
  <c r="P34" i="1" s="1"/>
  <c r="AE31" i="1"/>
  <c r="AD31" i="1"/>
  <c r="Q31" i="1" s="1"/>
  <c r="AC31" i="1"/>
  <c r="AB31" i="1"/>
  <c r="AA31" i="1"/>
  <c r="X31" i="1"/>
  <c r="W31" i="1"/>
  <c r="V31" i="1"/>
  <c r="U31" i="1"/>
  <c r="T31" i="1"/>
  <c r="P31" i="1" s="1"/>
  <c r="AE30" i="1"/>
  <c r="AD30" i="1"/>
  <c r="AC30" i="1"/>
  <c r="AB30" i="1"/>
  <c r="AA30" i="1"/>
  <c r="Q30" i="1" s="1"/>
  <c r="X30" i="1"/>
  <c r="W30" i="1"/>
  <c r="V30" i="1"/>
  <c r="U30" i="1"/>
  <c r="T30" i="1"/>
  <c r="P30" i="1" s="1"/>
  <c r="AE29" i="1"/>
  <c r="AD29" i="1"/>
  <c r="AC29" i="1"/>
  <c r="AB29" i="1"/>
  <c r="AA29" i="1"/>
  <c r="Q29" i="1" s="1"/>
  <c r="X29" i="1"/>
  <c r="W29" i="1"/>
  <c r="V29" i="1"/>
  <c r="P29" i="1" s="1"/>
  <c r="U29" i="1"/>
  <c r="T29" i="1"/>
  <c r="AE28" i="1"/>
  <c r="AD28" i="1"/>
  <c r="AC28" i="1"/>
  <c r="Q28" i="1" s="1"/>
  <c r="AB28" i="1"/>
  <c r="AA28" i="1"/>
  <c r="X28" i="1"/>
  <c r="W28" i="1"/>
  <c r="V28" i="1"/>
  <c r="U28" i="1"/>
  <c r="T28" i="1"/>
  <c r="AE27" i="1"/>
  <c r="AD27" i="1"/>
  <c r="Q27" i="1" s="1"/>
  <c r="AC27" i="1"/>
  <c r="AB27" i="1"/>
  <c r="AA27" i="1"/>
  <c r="X27" i="1"/>
  <c r="W27" i="1"/>
  <c r="V27" i="1"/>
  <c r="U27" i="1"/>
  <c r="T27" i="1"/>
  <c r="AE26" i="1"/>
  <c r="AD26" i="1"/>
  <c r="AC26" i="1"/>
  <c r="AB26" i="1"/>
  <c r="AA26" i="1"/>
  <c r="Q26" i="1" s="1"/>
  <c r="X26" i="1"/>
  <c r="W26" i="1"/>
  <c r="V26" i="1"/>
  <c r="U26" i="1"/>
  <c r="T26" i="1"/>
  <c r="P26" i="1" s="1"/>
  <c r="AE25" i="1"/>
  <c r="AD25" i="1"/>
  <c r="AC25" i="1"/>
  <c r="AB25" i="1"/>
  <c r="AA25" i="1"/>
  <c r="Q25" i="1" s="1"/>
  <c r="X25" i="1"/>
  <c r="W25" i="1"/>
  <c r="V25" i="1"/>
  <c r="P25" i="1" s="1"/>
  <c r="U25" i="1"/>
  <c r="T25" i="1"/>
  <c r="AE24" i="1"/>
  <c r="AD24" i="1"/>
  <c r="AC24" i="1"/>
  <c r="Q24" i="1" s="1"/>
  <c r="AB24" i="1"/>
  <c r="AA24" i="1"/>
  <c r="X24" i="1"/>
  <c r="W24" i="1"/>
  <c r="P24" i="1" s="1"/>
  <c r="V24" i="1"/>
  <c r="U24" i="1"/>
  <c r="T24" i="1"/>
  <c r="AE23" i="1"/>
  <c r="AD23" i="1"/>
  <c r="Q23" i="1" s="1"/>
  <c r="AC23" i="1"/>
  <c r="AB23" i="1"/>
  <c r="AA23" i="1"/>
  <c r="X23" i="1"/>
  <c r="W23" i="1"/>
  <c r="V23" i="1"/>
  <c r="U23" i="1"/>
  <c r="T23" i="1"/>
  <c r="P23" i="1" s="1"/>
  <c r="AE22" i="1"/>
  <c r="AD22" i="1"/>
  <c r="AC22" i="1"/>
  <c r="AB22" i="1"/>
  <c r="AA22" i="1"/>
  <c r="Q22" i="1" s="1"/>
  <c r="X22" i="1"/>
  <c r="W22" i="1"/>
  <c r="V22" i="1"/>
  <c r="U22" i="1"/>
  <c r="T22" i="1"/>
  <c r="P22" i="1" s="1"/>
  <c r="B22" i="1"/>
  <c r="B23" i="1" s="1"/>
  <c r="B24" i="1" s="1"/>
  <c r="B25" i="1" s="1"/>
  <c r="B26" i="1" s="1"/>
  <c r="B27" i="1" s="1"/>
  <c r="B28" i="1" s="1"/>
  <c r="B29" i="1" s="1"/>
  <c r="B30" i="1" s="1"/>
  <c r="B31" i="1" s="1"/>
  <c r="AE21" i="1"/>
  <c r="AD21" i="1"/>
  <c r="AC21" i="1"/>
  <c r="AB21" i="1"/>
  <c r="AA21" i="1"/>
  <c r="Q21" i="1" s="1"/>
  <c r="X21" i="1"/>
  <c r="W21" i="1"/>
  <c r="V21" i="1"/>
  <c r="U21" i="1"/>
  <c r="T21" i="1"/>
  <c r="P21" i="1"/>
  <c r="AE18" i="1"/>
  <c r="AD18" i="1"/>
  <c r="AC18" i="1"/>
  <c r="AB18" i="1"/>
  <c r="AA18" i="1"/>
  <c r="Q18" i="1" s="1"/>
  <c r="X18" i="1"/>
  <c r="W18" i="1"/>
  <c r="V18" i="1"/>
  <c r="U18" i="1"/>
  <c r="T18" i="1"/>
  <c r="P18" i="1"/>
  <c r="AE17" i="1"/>
  <c r="AD17" i="1"/>
  <c r="AC17" i="1"/>
  <c r="AB17" i="1"/>
  <c r="AA17" i="1"/>
  <c r="X17" i="1"/>
  <c r="W17" i="1"/>
  <c r="P17" i="1" s="1"/>
  <c r="V17" i="1"/>
  <c r="U17" i="1"/>
  <c r="T17" i="1"/>
  <c r="Q17" i="1"/>
  <c r="AE16" i="1"/>
  <c r="AD16" i="1"/>
  <c r="Q16" i="1" s="1"/>
  <c r="AC16" i="1"/>
  <c r="AB16" i="1"/>
  <c r="AA16" i="1"/>
  <c r="X16" i="1"/>
  <c r="W16" i="1"/>
  <c r="V16" i="1"/>
  <c r="U16" i="1"/>
  <c r="T16" i="1"/>
  <c r="AE15" i="1"/>
  <c r="AD15" i="1"/>
  <c r="AC15" i="1"/>
  <c r="AB15" i="1"/>
  <c r="AA15" i="1"/>
  <c r="Q15" i="1" s="1"/>
  <c r="X15" i="1"/>
  <c r="W15" i="1"/>
  <c r="V15" i="1"/>
  <c r="U15" i="1"/>
  <c r="T15" i="1"/>
  <c r="AE14" i="1"/>
  <c r="AD14" i="1"/>
  <c r="AC14" i="1"/>
  <c r="AB14" i="1"/>
  <c r="AA14" i="1"/>
  <c r="Q14" i="1" s="1"/>
  <c r="X14" i="1"/>
  <c r="W14" i="1"/>
  <c r="V14" i="1"/>
  <c r="U14" i="1"/>
  <c r="T14" i="1"/>
  <c r="AE13" i="1"/>
  <c r="AD13" i="1"/>
  <c r="AC13" i="1"/>
  <c r="AB13" i="1"/>
  <c r="AA13" i="1"/>
  <c r="X13" i="1"/>
  <c r="W13" i="1"/>
  <c r="P13" i="1" s="1"/>
  <c r="V13" i="1"/>
  <c r="U13" i="1"/>
  <c r="T13" i="1"/>
  <c r="Q13" i="1"/>
  <c r="AE12" i="1"/>
  <c r="AD12" i="1"/>
  <c r="Q12" i="1" s="1"/>
  <c r="AC12" i="1"/>
  <c r="AB12" i="1"/>
  <c r="AA12" i="1"/>
  <c r="X12" i="1"/>
  <c r="W12" i="1"/>
  <c r="V12" i="1"/>
  <c r="U12" i="1"/>
  <c r="T12" i="1"/>
  <c r="P12" i="1" s="1"/>
  <c r="AE11" i="1"/>
  <c r="AD11" i="1"/>
  <c r="AC11" i="1"/>
  <c r="AB11" i="1"/>
  <c r="AA11" i="1"/>
  <c r="Q11" i="1" s="1"/>
  <c r="X11" i="1"/>
  <c r="W11" i="1"/>
  <c r="V11" i="1"/>
  <c r="U11" i="1"/>
  <c r="T11" i="1"/>
  <c r="P11" i="1" s="1"/>
  <c r="B11" i="1"/>
  <c r="B12" i="1" s="1"/>
  <c r="B13" i="1" s="1"/>
  <c r="B14" i="1" s="1"/>
  <c r="B15" i="1" s="1"/>
  <c r="B16" i="1" s="1"/>
  <c r="B17" i="1" s="1"/>
  <c r="B18" i="1" s="1"/>
  <c r="AE10" i="1"/>
  <c r="AD10" i="1"/>
  <c r="AC10" i="1"/>
  <c r="AB10" i="1"/>
  <c r="AA10" i="1"/>
  <c r="Q10" i="1" s="1"/>
  <c r="X10" i="1"/>
  <c r="W10" i="1"/>
  <c r="V10" i="1"/>
  <c r="U10" i="1"/>
  <c r="T10" i="1"/>
  <c r="P10" i="1"/>
  <c r="B10" i="1"/>
  <c r="AE9" i="1"/>
  <c r="AD9" i="1"/>
  <c r="AC9" i="1"/>
  <c r="AB9" i="1"/>
  <c r="AA9" i="1"/>
  <c r="X9" i="1"/>
  <c r="W9" i="1"/>
  <c r="P9" i="1" s="1"/>
  <c r="V9" i="1"/>
  <c r="U9" i="1"/>
  <c r="T9" i="1"/>
  <c r="Q9" i="1"/>
  <c r="B9" i="1"/>
  <c r="AE8" i="1"/>
  <c r="AD8" i="1"/>
  <c r="Q8" i="1" s="1"/>
  <c r="AC8" i="1"/>
  <c r="AB8" i="1"/>
  <c r="AA8" i="1"/>
  <c r="X8" i="1"/>
  <c r="W8" i="1"/>
  <c r="V8" i="1"/>
  <c r="U8" i="1"/>
  <c r="T8" i="1"/>
  <c r="P8" i="1" s="1"/>
  <c r="K1" i="1"/>
  <c r="J134" i="1" l="1"/>
  <c r="J140" i="1"/>
  <c r="J144" i="1"/>
  <c r="H163" i="1"/>
  <c r="J169" i="1"/>
  <c r="J216" i="1"/>
  <c r="P14" i="1"/>
  <c r="P42" i="1"/>
  <c r="P92" i="1"/>
  <c r="P117" i="1"/>
  <c r="J214" i="1"/>
  <c r="P28" i="1"/>
  <c r="P45" i="1"/>
  <c r="P62" i="1"/>
  <c r="P64" i="1"/>
  <c r="P118" i="1"/>
  <c r="P124" i="1"/>
  <c r="H135" i="1"/>
  <c r="J138" i="1"/>
  <c r="J142" i="1"/>
  <c r="I155" i="1"/>
  <c r="J161" i="1"/>
  <c r="H166" i="1"/>
  <c r="H167" i="1" s="1"/>
  <c r="H230" i="1"/>
  <c r="J136" i="1"/>
  <c r="P15" i="1"/>
  <c r="P27" i="1"/>
  <c r="P49" i="1"/>
  <c r="P61" i="1"/>
  <c r="J165" i="1"/>
  <c r="P16" i="1"/>
  <c r="P43" i="1"/>
  <c r="P48" i="1"/>
  <c r="P65" i="1"/>
  <c r="P67" i="1"/>
  <c r="P125" i="1"/>
  <c r="P129" i="1"/>
  <c r="H139" i="1"/>
  <c r="H143" i="1"/>
  <c r="I149" i="1"/>
  <c r="I157" i="1"/>
  <c r="H162" i="1"/>
  <c r="I203" i="1"/>
  <c r="I223" i="1"/>
  <c r="Q97" i="1"/>
  <c r="P88" i="1"/>
  <c r="P96" i="1"/>
  <c r="Q96" i="1"/>
  <c r="P101" i="1"/>
  <c r="P98" i="1"/>
  <c r="Q101" i="1"/>
  <c r="P97" i="1"/>
  <c r="Q99" i="1"/>
  <c r="P89" i="1"/>
  <c r="P91" i="1"/>
  <c r="Q91" i="1"/>
  <c r="Q89" i="1"/>
  <c r="Q92" i="1"/>
  <c r="Q88" i="1"/>
  <c r="P90" i="1"/>
  <c r="Q90" i="1"/>
  <c r="P93" i="1"/>
  <c r="Q93" i="1"/>
  <c r="Q104" i="1"/>
  <c r="P115" i="1"/>
  <c r="AA131" i="1"/>
  <c r="G243" i="1"/>
  <c r="G241" i="1"/>
  <c r="G232" i="1"/>
  <c r="G230" i="1"/>
  <c r="G219" i="1"/>
  <c r="G217" i="1"/>
  <c r="G215" i="1"/>
  <c r="G208" i="1"/>
  <c r="G199" i="1"/>
  <c r="G174" i="1"/>
  <c r="G251" i="1"/>
  <c r="G249" i="1"/>
  <c r="G247" i="1"/>
  <c r="G236" i="1"/>
  <c r="G227" i="1"/>
  <c r="G225" i="1"/>
  <c r="G223" i="1"/>
  <c r="G203" i="1"/>
  <c r="G194" i="1"/>
  <c r="G190" i="1"/>
  <c r="G188" i="1"/>
  <c r="G184" i="1"/>
  <c r="G180" i="1"/>
  <c r="G244" i="1"/>
  <c r="G242" i="1"/>
  <c r="G240" i="1"/>
  <c r="G231" i="1"/>
  <c r="G218" i="1"/>
  <c r="G216" i="1"/>
  <c r="G214" i="1"/>
  <c r="G198" i="1"/>
  <c r="G175" i="1"/>
  <c r="G171" i="1"/>
  <c r="K243" i="1"/>
  <c r="K241" i="1"/>
  <c r="K232" i="1"/>
  <c r="K230" i="1"/>
  <c r="K219" i="1"/>
  <c r="K217" i="1"/>
  <c r="K215" i="1"/>
  <c r="K208" i="1"/>
  <c r="K199" i="1"/>
  <c r="K174" i="1"/>
  <c r="K172" i="1"/>
  <c r="K251" i="1"/>
  <c r="K249" i="1"/>
  <c r="K247" i="1"/>
  <c r="K236" i="1"/>
  <c r="K227" i="1"/>
  <c r="K225" i="1"/>
  <c r="K223" i="1"/>
  <c r="K203" i="1"/>
  <c r="K194" i="1"/>
  <c r="K190" i="1"/>
  <c r="K188" i="1"/>
  <c r="K184" i="1"/>
  <c r="K180" i="1"/>
  <c r="K244" i="1"/>
  <c r="K242" i="1"/>
  <c r="K240" i="1"/>
  <c r="K231" i="1"/>
  <c r="K218" i="1"/>
  <c r="K216" i="1"/>
  <c r="K214" i="1"/>
  <c r="K198" i="1"/>
  <c r="K175" i="1"/>
  <c r="K171" i="1"/>
  <c r="K169" i="1"/>
  <c r="G148" i="1"/>
  <c r="K148" i="1"/>
  <c r="G150" i="1"/>
  <c r="K150" i="1"/>
  <c r="G152" i="1"/>
  <c r="K152" i="1"/>
  <c r="G154" i="1"/>
  <c r="K154" i="1"/>
  <c r="G156" i="1"/>
  <c r="K156" i="1"/>
  <c r="K179" i="1"/>
  <c r="G181" i="1"/>
  <c r="K183" i="1"/>
  <c r="K191" i="1"/>
  <c r="G235" i="1"/>
  <c r="G250" i="1"/>
  <c r="H251" i="1"/>
  <c r="H249" i="1"/>
  <c r="H247" i="1"/>
  <c r="H236" i="1"/>
  <c r="H227" i="1"/>
  <c r="H225" i="1"/>
  <c r="H223" i="1"/>
  <c r="H203" i="1"/>
  <c r="H194" i="1"/>
  <c r="H190" i="1"/>
  <c r="H188" i="1"/>
  <c r="H184" i="1"/>
  <c r="H180" i="1"/>
  <c r="H244" i="1"/>
  <c r="H242" i="1"/>
  <c r="H240" i="1"/>
  <c r="H231" i="1"/>
  <c r="H218" i="1"/>
  <c r="H216" i="1"/>
  <c r="H214" i="1"/>
  <c r="H198" i="1"/>
  <c r="H175" i="1"/>
  <c r="H171" i="1"/>
  <c r="H173" i="1" s="1"/>
  <c r="H250" i="1"/>
  <c r="H248" i="1"/>
  <c r="H237" i="1"/>
  <c r="H235" i="1"/>
  <c r="H226" i="1"/>
  <c r="H224" i="1"/>
  <c r="H222" i="1"/>
  <c r="H211" i="1"/>
  <c r="H204" i="1"/>
  <c r="H193" i="1"/>
  <c r="H195" i="1" s="1"/>
  <c r="H191" i="1"/>
  <c r="H187" i="1"/>
  <c r="H189" i="1" s="1"/>
  <c r="H185" i="1"/>
  <c r="H183" i="1"/>
  <c r="H181" i="1"/>
  <c r="H179" i="1"/>
  <c r="H182" i="1" s="1"/>
  <c r="G134" i="1"/>
  <c r="K134" i="1"/>
  <c r="I135" i="1"/>
  <c r="G136" i="1"/>
  <c r="K136" i="1"/>
  <c r="I137" i="1"/>
  <c r="G138" i="1"/>
  <c r="K138" i="1"/>
  <c r="I139" i="1"/>
  <c r="G140" i="1"/>
  <c r="K140" i="1"/>
  <c r="I141" i="1"/>
  <c r="G142" i="1"/>
  <c r="K142" i="1"/>
  <c r="I143" i="1"/>
  <c r="G144" i="1"/>
  <c r="K144" i="1"/>
  <c r="J147" i="1"/>
  <c r="H148" i="1"/>
  <c r="J149" i="1"/>
  <c r="H150" i="1"/>
  <c r="J151" i="1"/>
  <c r="H152" i="1"/>
  <c r="J153" i="1"/>
  <c r="H154" i="1"/>
  <c r="J155" i="1"/>
  <c r="H156" i="1"/>
  <c r="J157" i="1"/>
  <c r="I160" i="1"/>
  <c r="G161" i="1"/>
  <c r="K161" i="1"/>
  <c r="I162" i="1"/>
  <c r="I164" i="1"/>
  <c r="G165" i="1"/>
  <c r="K165" i="1"/>
  <c r="I166" i="1"/>
  <c r="I168" i="1"/>
  <c r="G169" i="1"/>
  <c r="I171" i="1"/>
  <c r="J175" i="1"/>
  <c r="K181" i="1"/>
  <c r="G187" i="1"/>
  <c r="G189" i="1" s="1"/>
  <c r="H199" i="1"/>
  <c r="H208" i="1"/>
  <c r="H217" i="1"/>
  <c r="G222" i="1"/>
  <c r="G226" i="1"/>
  <c r="K235" i="1"/>
  <c r="G237" i="1"/>
  <c r="H241" i="1"/>
  <c r="G248" i="1"/>
  <c r="K250" i="1"/>
  <c r="I244" i="1"/>
  <c r="I242" i="1"/>
  <c r="I240" i="1"/>
  <c r="I231" i="1"/>
  <c r="I218" i="1"/>
  <c r="I216" i="1"/>
  <c r="I214" i="1"/>
  <c r="I198" i="1"/>
  <c r="I175" i="1"/>
  <c r="I250" i="1"/>
  <c r="I248" i="1"/>
  <c r="I237" i="1"/>
  <c r="I235" i="1"/>
  <c r="I226" i="1"/>
  <c r="I224" i="1"/>
  <c r="I222" i="1"/>
  <c r="I211" i="1"/>
  <c r="I204" i="1"/>
  <c r="I205" i="1" s="1"/>
  <c r="I193" i="1"/>
  <c r="I195" i="1" s="1"/>
  <c r="I191" i="1"/>
  <c r="I187" i="1"/>
  <c r="I185" i="1"/>
  <c r="I183" i="1"/>
  <c r="I181" i="1"/>
  <c r="I179" i="1"/>
  <c r="I243" i="1"/>
  <c r="I241" i="1"/>
  <c r="I232" i="1"/>
  <c r="I230" i="1"/>
  <c r="I219" i="1"/>
  <c r="I217" i="1"/>
  <c r="I215" i="1"/>
  <c r="I208" i="1"/>
  <c r="I199" i="1"/>
  <c r="I174" i="1"/>
  <c r="I172" i="1"/>
  <c r="H134" i="1"/>
  <c r="J135" i="1"/>
  <c r="H136" i="1"/>
  <c r="J137" i="1"/>
  <c r="H138" i="1"/>
  <c r="J139" i="1"/>
  <c r="H140" i="1"/>
  <c r="J141" i="1"/>
  <c r="H142" i="1"/>
  <c r="J143" i="1"/>
  <c r="H144" i="1"/>
  <c r="G147" i="1"/>
  <c r="K147" i="1"/>
  <c r="I148" i="1"/>
  <c r="G149" i="1"/>
  <c r="K149" i="1"/>
  <c r="I150" i="1"/>
  <c r="G151" i="1"/>
  <c r="K151" i="1"/>
  <c r="I152" i="1"/>
  <c r="G153" i="1"/>
  <c r="K153" i="1"/>
  <c r="I154" i="1"/>
  <c r="G155" i="1"/>
  <c r="K155" i="1"/>
  <c r="I156" i="1"/>
  <c r="G157" i="1"/>
  <c r="K157" i="1"/>
  <c r="J160" i="1"/>
  <c r="H161" i="1"/>
  <c r="J162" i="1"/>
  <c r="J164" i="1"/>
  <c r="H165" i="1"/>
  <c r="J166" i="1"/>
  <c r="J168" i="1"/>
  <c r="J170" i="1" s="1"/>
  <c r="H169" i="1"/>
  <c r="H170" i="1" s="1"/>
  <c r="J171" i="1"/>
  <c r="I180" i="1"/>
  <c r="G185" i="1"/>
  <c r="K187" i="1"/>
  <c r="K189" i="1" s="1"/>
  <c r="I190" i="1"/>
  <c r="G193" i="1"/>
  <c r="G204" i="1"/>
  <c r="G211" i="1"/>
  <c r="H215" i="1"/>
  <c r="K222" i="1"/>
  <c r="G224" i="1"/>
  <c r="K226" i="1"/>
  <c r="J231" i="1"/>
  <c r="K237" i="1"/>
  <c r="K248" i="1"/>
  <c r="I251" i="1"/>
  <c r="J250" i="1"/>
  <c r="J248" i="1"/>
  <c r="J237" i="1"/>
  <c r="J235" i="1"/>
  <c r="J226" i="1"/>
  <c r="J224" i="1"/>
  <c r="J222" i="1"/>
  <c r="J211" i="1"/>
  <c r="J204" i="1"/>
  <c r="J193" i="1"/>
  <c r="J191" i="1"/>
  <c r="J187" i="1"/>
  <c r="J185" i="1"/>
  <c r="J183" i="1"/>
  <c r="J181" i="1"/>
  <c r="J179" i="1"/>
  <c r="J182" i="1" s="1"/>
  <c r="J243" i="1"/>
  <c r="J241" i="1"/>
  <c r="J232" i="1"/>
  <c r="J230" i="1"/>
  <c r="J219" i="1"/>
  <c r="J217" i="1"/>
  <c r="J215" i="1"/>
  <c r="J208" i="1"/>
  <c r="J199" i="1"/>
  <c r="J174" i="1"/>
  <c r="J172" i="1"/>
  <c r="J251" i="1"/>
  <c r="J249" i="1"/>
  <c r="J247" i="1"/>
  <c r="J236" i="1"/>
  <c r="J227" i="1"/>
  <c r="J225" i="1"/>
  <c r="J223" i="1"/>
  <c r="J203" i="1"/>
  <c r="J194" i="1"/>
  <c r="J190" i="1"/>
  <c r="J188" i="1"/>
  <c r="J184" i="1"/>
  <c r="J180" i="1"/>
  <c r="I134" i="1"/>
  <c r="G135" i="1"/>
  <c r="K135" i="1"/>
  <c r="I136" i="1"/>
  <c r="G137" i="1"/>
  <c r="K137" i="1"/>
  <c r="I138" i="1"/>
  <c r="G139" i="1"/>
  <c r="K139" i="1"/>
  <c r="I140" i="1"/>
  <c r="G141" i="1"/>
  <c r="K141" i="1"/>
  <c r="I142" i="1"/>
  <c r="G143" i="1"/>
  <c r="K143" i="1"/>
  <c r="I144" i="1"/>
  <c r="H147" i="1"/>
  <c r="J148" i="1"/>
  <c r="H149" i="1"/>
  <c r="J150" i="1"/>
  <c r="H151" i="1"/>
  <c r="J152" i="1"/>
  <c r="H153" i="1"/>
  <c r="J154" i="1"/>
  <c r="H155" i="1"/>
  <c r="J156" i="1"/>
  <c r="H157" i="1"/>
  <c r="G160" i="1"/>
  <c r="G163" i="1" s="1"/>
  <c r="K160" i="1"/>
  <c r="I161" i="1"/>
  <c r="G162" i="1"/>
  <c r="K162" i="1"/>
  <c r="G164" i="1"/>
  <c r="K164" i="1"/>
  <c r="I165" i="1"/>
  <c r="G166" i="1"/>
  <c r="K166" i="1"/>
  <c r="G168" i="1"/>
  <c r="G170" i="1" s="1"/>
  <c r="K168" i="1"/>
  <c r="I169" i="1"/>
  <c r="G172" i="1"/>
  <c r="H174" i="1"/>
  <c r="H176" i="1" s="1"/>
  <c r="G179" i="1"/>
  <c r="G183" i="1"/>
  <c r="G186" i="1" s="1"/>
  <c r="K185" i="1"/>
  <c r="I188" i="1"/>
  <c r="G191" i="1"/>
  <c r="K193" i="1"/>
  <c r="J198" i="1"/>
  <c r="J200" i="1" s="1"/>
  <c r="K204" i="1"/>
  <c r="K211" i="1"/>
  <c r="J218" i="1"/>
  <c r="K224" i="1"/>
  <c r="I227" i="1"/>
  <c r="H232" i="1"/>
  <c r="I236" i="1"/>
  <c r="J240" i="1"/>
  <c r="J242" i="1"/>
  <c r="I247" i="1"/>
  <c r="I249" i="1"/>
  <c r="K195" i="1" l="1"/>
  <c r="J189" i="1"/>
  <c r="J167" i="1"/>
  <c r="I200" i="1"/>
  <c r="K182" i="1"/>
  <c r="K173" i="1"/>
  <c r="K176" i="1"/>
  <c r="G200" i="1"/>
  <c r="G182" i="1"/>
  <c r="K170" i="1"/>
  <c r="J205" i="1"/>
  <c r="I176" i="1"/>
  <c r="I186" i="1"/>
  <c r="G176" i="1"/>
  <c r="I173" i="1"/>
  <c r="H192" i="1"/>
  <c r="K192" i="1"/>
  <c r="G205" i="1"/>
  <c r="K167" i="1"/>
  <c r="J176" i="1"/>
  <c r="J186" i="1"/>
  <c r="J195" i="1"/>
  <c r="G195" i="1"/>
  <c r="H186" i="1"/>
  <c r="H200" i="1"/>
  <c r="K186" i="1"/>
  <c r="K200" i="1"/>
  <c r="G173" i="1"/>
  <c r="G167" i="1"/>
  <c r="K163" i="1"/>
  <c r="J192" i="1"/>
  <c r="I192" i="1"/>
  <c r="J173" i="1"/>
  <c r="J163" i="1"/>
  <c r="I182" i="1"/>
  <c r="I189" i="1"/>
  <c r="I170" i="1"/>
  <c r="I167" i="1"/>
  <c r="I163" i="1"/>
  <c r="H205" i="1"/>
  <c r="K205" i="1"/>
  <c r="G192" i="1"/>
</calcChain>
</file>

<file path=xl/sharedStrings.xml><?xml version="1.0" encoding="utf-8"?>
<sst xmlns="http://schemas.openxmlformats.org/spreadsheetml/2006/main" count="1734" uniqueCount="605">
  <si>
    <t xml:space="preserve">App26 - RoRE Scenarios </t>
  </si>
  <si>
    <t>Data validation</t>
  </si>
  <si>
    <t>Line description</t>
  </si>
  <si>
    <t>Item reference</t>
  </si>
  <si>
    <t>Units</t>
  </si>
  <si>
    <t>DPs</t>
  </si>
  <si>
    <t>2020-21</t>
  </si>
  <si>
    <t>2021-22</t>
  </si>
  <si>
    <t>2022-23</t>
  </si>
  <si>
    <t>2023-24</t>
  </si>
  <si>
    <t>2024-25</t>
  </si>
  <si>
    <t>Calculation, copy or download rule</t>
  </si>
  <si>
    <t>Validation description</t>
  </si>
  <si>
    <t>Completion</t>
  </si>
  <si>
    <t>Validation</t>
  </si>
  <si>
    <t>Completion checks</t>
  </si>
  <si>
    <t>Validation checks</t>
  </si>
  <si>
    <t>Price base</t>
  </si>
  <si>
    <t>2017-18 FYA (CPIH deflated)</t>
  </si>
  <si>
    <t>Please complete all cells in row</t>
  </si>
  <si>
    <t>A</t>
  </si>
  <si>
    <t>Revenue for a high RORE case (pre tax adjustment)</t>
  </si>
  <si>
    <t>All inputs should be positive,  or if not relevant,  put zero</t>
  </si>
  <si>
    <t>Water network plus total revenue impact ~ High RoRE case (pre tax adjustment)</t>
  </si>
  <si>
    <t>APP26001HC</t>
  </si>
  <si>
    <t>£m</t>
  </si>
  <si>
    <t>All inputs should be positive; if the item is not relevant, input zero</t>
  </si>
  <si>
    <t>Water network plus water trading incentive export revenue impact ~ High RoRE case (pre tax adjustment)</t>
  </si>
  <si>
    <t>APP26002HC</t>
  </si>
  <si>
    <t>Water network plus water trading incentive revenue impact ~ High RoRE case (pre tax adjustment)</t>
  </si>
  <si>
    <t>APP26003HC</t>
  </si>
  <si>
    <t>Water resources total revenue impact  ~ High RoRE case (pre tax adjustment)</t>
  </si>
  <si>
    <t>APP26004HC</t>
  </si>
  <si>
    <t xml:space="preserve">Water resources water trading export revenue impact ~ High RoRE case (pre tax adjustment) </t>
  </si>
  <si>
    <t>APP26005HC</t>
  </si>
  <si>
    <t xml:space="preserve">Water resources water trading incentive revenue impact ~ High RoRE case (pre tax adjustment) </t>
  </si>
  <si>
    <t>APP26006HC</t>
  </si>
  <si>
    <t>Wastewater network plus total revenue impact  ~ High RoRE case (pre tax adjustment)</t>
  </si>
  <si>
    <t>APP26007HC</t>
  </si>
  <si>
    <t>Bioresources total revenue impact  ~ High RoRE case (pre tax adjustment)</t>
  </si>
  <si>
    <t>APP26008HC</t>
  </si>
  <si>
    <t>Dummy control total revenue impact  ~ High RoRE case (pre tax adjustment)</t>
  </si>
  <si>
    <t>APP26009HC</t>
  </si>
  <si>
    <t>Residential retail total revenue impact ~ High RoRE case (pre tax adjustment)</t>
  </si>
  <si>
    <t>APP26010HC</t>
  </si>
  <si>
    <t>Business retail total revenue impact ~ High RoRE case (pre tax adjustment)</t>
  </si>
  <si>
    <t>APP26011HC</t>
  </si>
  <si>
    <t>B</t>
  </si>
  <si>
    <t>Revenue for a low RORE case (pre tax adjustment)</t>
  </si>
  <si>
    <t>All inputs should be negative,  or if not relevant,  put zero</t>
  </si>
  <si>
    <t>Water network plus total revenue impact ~ Low RoRE case (pre tax adjustment)</t>
  </si>
  <si>
    <t>APP26001LC</t>
  </si>
  <si>
    <t>All inputs should be negative; if the item is not relevant, input zero</t>
  </si>
  <si>
    <t>Water network plus water trading incentive export revenue impact ~ Low RoRE case (pre tax adjustment)</t>
  </si>
  <si>
    <t>APP26002LC</t>
  </si>
  <si>
    <t>Water network plus water trading incentive revenue impact ~ Low RoRE case (pre tax adjustment)</t>
  </si>
  <si>
    <t>APP26003LC</t>
  </si>
  <si>
    <t>Water resources total revenue impact  ~ Low RoRE case (pre tax adjustment)</t>
  </si>
  <si>
    <t>APP26004LC</t>
  </si>
  <si>
    <t xml:space="preserve">Water resources water trading export revenue impact ~ Low RoRE case (pre tax adjustment) </t>
  </si>
  <si>
    <t>APP26005LC</t>
  </si>
  <si>
    <t xml:space="preserve">Water resources water trading incentive revenue impact ~ Low RoRE case (pre tax adjustment) </t>
  </si>
  <si>
    <t>APP26006LC</t>
  </si>
  <si>
    <t>Wastewater network plus total revenue impact  ~ Low RoRE case (pre tax adjustment)</t>
  </si>
  <si>
    <t>APP26007LC</t>
  </si>
  <si>
    <t>Bioresources total revenue impact  ~ Low RoRE case (pre tax adjustment)</t>
  </si>
  <si>
    <t>APP26008LC</t>
  </si>
  <si>
    <t>Dummy control total revenue impact  ~ Low RoRE case (pre tax adjustment)</t>
  </si>
  <si>
    <t>APP26009LC</t>
  </si>
  <si>
    <t>Residential retail total revenue impact ~ Low RoRE case (pre tax adjustment)</t>
  </si>
  <si>
    <t>APP26010LC</t>
  </si>
  <si>
    <t>Business retail total revenue impact ~ Low RoRE case (pre tax adjustment)</t>
  </si>
  <si>
    <t>APP26011LC</t>
  </si>
  <si>
    <t>C</t>
  </si>
  <si>
    <t>Totex for a high RORE case (pre tax adjustment)</t>
  </si>
  <si>
    <t xml:space="preserve">Water network plus expenditure  ~ High RoRE case (pre tax adjustment) </t>
  </si>
  <si>
    <t>APP26012HC</t>
  </si>
  <si>
    <t>Water network plus water trading export expenditure impact ~ High RoRE case (pre tax adjustment)</t>
  </si>
  <si>
    <t>APP26013HC</t>
  </si>
  <si>
    <t>Uncertainty mechanisms impact (water network plus) ~ High RoRE case (pre tax adjustment)</t>
  </si>
  <si>
    <t>APP26014HC</t>
  </si>
  <si>
    <t xml:space="preserve">Water network plus cost impact  ~ High RoRE case (pre tax adjustment)  </t>
  </si>
  <si>
    <t>APP26015HC</t>
  </si>
  <si>
    <t>Sum of lines 23 and 25.</t>
  </si>
  <si>
    <t>Water resources expenditure ~ High RoRE case (pre tax adjustment)</t>
  </si>
  <si>
    <t>APP26016HC</t>
  </si>
  <si>
    <t>Water resources water trading export expenditure impact ~ High RoRE case (pre tax adjustment)</t>
  </si>
  <si>
    <t>APP26017HC</t>
  </si>
  <si>
    <t>Uncertainty mechanisms impact (water resources) ~ High RoRE case (pre tax adjustment)</t>
  </si>
  <si>
    <t>APP26018HC</t>
  </si>
  <si>
    <t xml:space="preserve">Water resources cost impact ~ High RoRE case (pre tax adjustment) </t>
  </si>
  <si>
    <t>APP26019HC</t>
  </si>
  <si>
    <t>Sum of lines 27 and 29.</t>
  </si>
  <si>
    <t xml:space="preserve">Wastewater network plus expenditure ~ High RoRE case (pre tax adjustment) </t>
  </si>
  <si>
    <t>APP26020HC</t>
  </si>
  <si>
    <t>Uncertainty mechanisms impact (wastewater network plus) ~ High RoRE case (pre tax adjustment)</t>
  </si>
  <si>
    <t>APP26021HC</t>
  </si>
  <si>
    <t xml:space="preserve">Wastewater network plus cost impact ~ High RoRE case (pre tax adjustment)  </t>
  </si>
  <si>
    <t>APP26022HC</t>
  </si>
  <si>
    <t>Sum of lines 31 and 32.</t>
  </si>
  <si>
    <t xml:space="preserve">Bioresources expenditure ~ High RoRE case (pre tax adjustment) </t>
  </si>
  <si>
    <t>APP26023HC</t>
  </si>
  <si>
    <t>Uncertainty mechanisms impact (bioresources) ~ High RoRE case (pre tax adjustment)</t>
  </si>
  <si>
    <t>APP26024HC</t>
  </si>
  <si>
    <t xml:space="preserve">Bioresources cost impact ~ High RoRE case (pre tax adjustment) </t>
  </si>
  <si>
    <t>APP26025HC</t>
  </si>
  <si>
    <t>Sum of lines 34 and 35.</t>
  </si>
  <si>
    <t xml:space="preserve">Dummy control expenditure ~ High RoRE case (pre tax adjustment) </t>
  </si>
  <si>
    <t>APP26026HC</t>
  </si>
  <si>
    <t>Uncertainty mechanisms impact (dummy control) ~ High RoRE case (pre tax adjustment)</t>
  </si>
  <si>
    <t>APP26027HC</t>
  </si>
  <si>
    <t xml:space="preserve">Dummy control cost impact ~ High RoRE case (pre tax adjustment) </t>
  </si>
  <si>
    <t>APP26028HC</t>
  </si>
  <si>
    <t>Sum of lines 37 and 38.</t>
  </si>
  <si>
    <t>D</t>
  </si>
  <si>
    <t>Totex for a low RORE case (pre tax adjustment)</t>
  </si>
  <si>
    <t xml:space="preserve">Water network plus expenditure  ~ Low RoRE case (pre tax adjustment) </t>
  </si>
  <si>
    <t>APP26012LC</t>
  </si>
  <si>
    <t>Water network plus water trading export expenditure impact ~ Low RoRE case (pre tax adjustment)</t>
  </si>
  <si>
    <t>APP26013LC</t>
  </si>
  <si>
    <t>Uncertainty mechanisms impact (water network plus) ~ Low RoRE case (pre tax adjustment)</t>
  </si>
  <si>
    <t>APP26014LC</t>
  </si>
  <si>
    <t xml:space="preserve">Water network plus cost impact  ~ Low RoRE case (pre tax adjustment)  </t>
  </si>
  <si>
    <t>APP26015LC</t>
  </si>
  <si>
    <t>Sum of lines 40 and 42.</t>
  </si>
  <si>
    <t>Water resources expenditure ~ Low RoRE case (pre tax adjustment)</t>
  </si>
  <si>
    <t>APP26016LC</t>
  </si>
  <si>
    <t>Water resources water trading export expenditure impact ~ Low RoRE case (pre tax adjustment)</t>
  </si>
  <si>
    <t>APP26017LC</t>
  </si>
  <si>
    <t>Uncertainty mechanisms impact (water resources) ~ Low RoRE case (pre tax adjustment)</t>
  </si>
  <si>
    <t>APP26018LC</t>
  </si>
  <si>
    <t xml:space="preserve">Water resources cost impact ~ Low RoRE case (pre tax adjustment) </t>
  </si>
  <si>
    <t>APP26019LC</t>
  </si>
  <si>
    <t>Sum of lines 44 and 46.</t>
  </si>
  <si>
    <t xml:space="preserve">Wastewater network plus expenditure ~ Low RoRE case (pre tax adjustment) </t>
  </si>
  <si>
    <t>APP26020LC</t>
  </si>
  <si>
    <t>Uncertainty mechanisms impact (wastewater network plus) ~ Low RoRE case (pre tax adjustment)</t>
  </si>
  <si>
    <t>APP26021LC</t>
  </si>
  <si>
    <t xml:space="preserve">Wastewater network plus cost impact ~ Low RoRE case (pre tax adjustment)  </t>
  </si>
  <si>
    <t>APP26022LC</t>
  </si>
  <si>
    <t>Sum of lines 48 and 49.</t>
  </si>
  <si>
    <t xml:space="preserve">Bioresources expenditure ~ Low RoRE case (pre tax adjustment) </t>
  </si>
  <si>
    <t>APP26023LC</t>
  </si>
  <si>
    <t>Uncertainty mechanisms impact (bioresources) ~ Low RoRE case (pre tax adjustment)</t>
  </si>
  <si>
    <t>APP26024LC</t>
  </si>
  <si>
    <t xml:space="preserve">Bioresources cost impact ~ Low RoRE case (pre tax adjustment) </t>
  </si>
  <si>
    <t>APP26025LC</t>
  </si>
  <si>
    <t>Sum of lines 51 and 52.</t>
  </si>
  <si>
    <t xml:space="preserve">Dummy control expenditure ~ Low RoRE case (pre tax adjustment) </t>
  </si>
  <si>
    <t>APP26026LC</t>
  </si>
  <si>
    <t>Uncertainty mechanisms impact (dummy control) ~ Low RoRE case (pre tax adjustment)</t>
  </si>
  <si>
    <t>APP26027LC</t>
  </si>
  <si>
    <t xml:space="preserve">Dummy control cost impact ~ Low RoRE case (pre tax adjustment) </t>
  </si>
  <si>
    <t>APP26028LC</t>
  </si>
  <si>
    <t>Sum of lines 54 and 55.</t>
  </si>
  <si>
    <t>E</t>
  </si>
  <si>
    <t>Residential retail for a high RORE case (pre tax adjustment)</t>
  </si>
  <si>
    <t>Residential retail cost impact ~ High RoRE case (pre tax adjustment)</t>
  </si>
  <si>
    <t>APP26029HC</t>
  </si>
  <si>
    <t>Uncertainty mechanisms impact (residential retail) ~ High RoRE case (pre tax adjustment)</t>
  </si>
  <si>
    <t>APP26030HC</t>
  </si>
  <si>
    <t>Residential retail cost impact ~ High RoRE case (pre tax adjustment) (Net)</t>
  </si>
  <si>
    <t>APP26031HC</t>
  </si>
  <si>
    <t>Sum of lines 57 and 58.</t>
  </si>
  <si>
    <t>F</t>
  </si>
  <si>
    <t>Residential retail for a low RORE case (pre tax adjustment)</t>
  </si>
  <si>
    <t>Residential retail cost impact ~ Low RoRE case (pre tax adjustment)</t>
  </si>
  <si>
    <t>APP26029LC</t>
  </si>
  <si>
    <t>Uncertainty mechanisms impact (residential retail) ~ Low RoRE case (pre tax adjustment)</t>
  </si>
  <si>
    <t>APP26030LC</t>
  </si>
  <si>
    <t>Residential retail cost impact ~ Low RoRE case (pre tax adjustment) (Net)</t>
  </si>
  <si>
    <t>APP26031LC</t>
  </si>
  <si>
    <t>Sum of lines 60 and 61.</t>
  </si>
  <si>
    <t>G</t>
  </si>
  <si>
    <t>Business retail for a high RORE case (pre tax adjustment)</t>
  </si>
  <si>
    <t>Business retail cost impact ~ High RoRE case (pre tax adjustment)</t>
  </si>
  <si>
    <t>APP26032HC</t>
  </si>
  <si>
    <t>H</t>
  </si>
  <si>
    <t>Business retail for a low RORE case (pre tax adjustment)</t>
  </si>
  <si>
    <t>Business retail cost impact ~ Low RoRE case (pre tax adjustment)</t>
  </si>
  <si>
    <t>APP26032LC</t>
  </si>
  <si>
    <t>I</t>
  </si>
  <si>
    <t>ODI for a high RORE case (pre tax adjustment)</t>
  </si>
  <si>
    <t>Total water network plus outcome delivery incentives (ODI) impact ~ High RoRE case (pre tax adjustment)</t>
  </si>
  <si>
    <t>APP26033HC</t>
  </si>
  <si>
    <t>Total water resources outcome delivery incentives (ODI) impact ~ High RoRE case (pre tax adjustment)</t>
  </si>
  <si>
    <t>APP26034HC</t>
  </si>
  <si>
    <t>Total wastewater network plus outcome delivery incentives (ODI) impact ~ High RoRE case (pre tax adjustment)</t>
  </si>
  <si>
    <t>APP26035HC</t>
  </si>
  <si>
    <t>Total bioresources outcome delivery incentives (ODI) impact ~ High RoRE case (pre tax adjustment)</t>
  </si>
  <si>
    <t>APP26036HC</t>
  </si>
  <si>
    <t>Total dummy control outcome delivery incentives (ODI) impact ~ High RoRE case (pre tax adjustment)</t>
  </si>
  <si>
    <t>APP26037HC</t>
  </si>
  <si>
    <t>Total residential retail outcome delivery incentives (ODI) impact  ~ High RoRE case (pre tax adjustment)</t>
  </si>
  <si>
    <t>APP26038HC</t>
  </si>
  <si>
    <t>J</t>
  </si>
  <si>
    <t>ODI for a low RORE case (pre tax adjustment)</t>
  </si>
  <si>
    <t>Total water network plus outcome delivery incentives (ODI) impact ~ Low RoRE case (pre tax adjustment)</t>
  </si>
  <si>
    <t>APP26033LC</t>
  </si>
  <si>
    <t>Total water resources outcome delivery incentives (ODI) impact ~ Low RoRE case (pre tax adjustment)</t>
  </si>
  <si>
    <t>APP26034LC</t>
  </si>
  <si>
    <t>Total wastewater network plus outcome delivery incentives (ODI) impact ~ Low RoRE case (pre tax adjustment)</t>
  </si>
  <si>
    <t>APP26035LC</t>
  </si>
  <si>
    <t>Total bioresources outcome delivery incentives (ODI) impact ~ Low RoRE case (pre tax adjustment)</t>
  </si>
  <si>
    <t>APP26036LC</t>
  </si>
  <si>
    <t>Total dummy control outcome delivery incentives (ODI) impact ~ Low RoRE case (pre tax adjustment)</t>
  </si>
  <si>
    <t>APP26037LC</t>
  </si>
  <si>
    <t>Total residential retail outcome delivery incentives (ODI) impact  ~ Low RoRE case (pre tax adjustment)</t>
  </si>
  <si>
    <t>APP26038LC</t>
  </si>
  <si>
    <t>K</t>
  </si>
  <si>
    <t>WaterworCX  for a high RORE case (pre tax adjustment)</t>
  </si>
  <si>
    <t>C-MeX impact residential retail ~ High RoRE case (pre tax adjustment)</t>
  </si>
  <si>
    <t>APP26039HC</t>
  </si>
  <si>
    <t>D-MeX impact water network plus ~ High RoRE case (pre tax adjustment)</t>
  </si>
  <si>
    <t>APP26040HC</t>
  </si>
  <si>
    <t>D-MeX impact wastewater network plus ~ High RoRE case (pre tax adjustment)</t>
  </si>
  <si>
    <t>APP26041HC</t>
  </si>
  <si>
    <t>L</t>
  </si>
  <si>
    <t>WaterworCX  for a low RORE case (pre tax adjustment)</t>
  </si>
  <si>
    <t>C-MeX impact residential retail ~ Low RoRE case (pre tax adjustment)</t>
  </si>
  <si>
    <t>APP26039LC</t>
  </si>
  <si>
    <t>D-MeX impact water network plus ~ Low RoRE case (pre tax adjustment)</t>
  </si>
  <si>
    <t>APP26040LC</t>
  </si>
  <si>
    <t>D-MeX impact wastewater network plus ~ Low RoRE case (pre tax adjustment)</t>
  </si>
  <si>
    <t>APP26041LC</t>
  </si>
  <si>
    <t>M</t>
  </si>
  <si>
    <t>Financing performance ~ cost of new debt for a high RORE case (pre tax adjustment)</t>
  </si>
  <si>
    <t>Water network plus financing impact ~ High RoRE case (pre tax adjustment)</t>
  </si>
  <si>
    <t>APP26042HC</t>
  </si>
  <si>
    <t>Water resources financing impact  ~ High RoRE case (pre tax adjustment)</t>
  </si>
  <si>
    <t>APP26043HC</t>
  </si>
  <si>
    <t>Wastewater network plus financing impact  ~ High RoRE case (pre tax adjustment)</t>
  </si>
  <si>
    <t>APP26044HC</t>
  </si>
  <si>
    <t>Bioresources financing impact  ~ High RoRE case (pre tax adjustment)</t>
  </si>
  <si>
    <t>APP26045HC</t>
  </si>
  <si>
    <t>Dummy control financing impact  ~ High RoRE case (pre tax adjustment)</t>
  </si>
  <si>
    <t>APP26046HC</t>
  </si>
  <si>
    <t>N</t>
  </si>
  <si>
    <t>Financing performance ~ cost of new debt for a low RORE case (pre tax adjustment)</t>
  </si>
  <si>
    <t>Water network plus financing impact ~ Low RoRE case (pre tax adjustment)</t>
  </si>
  <si>
    <t>APP26042LC</t>
  </si>
  <si>
    <t>Water resources financing impact  ~ Low RoRE case (pre tax adjustment)</t>
  </si>
  <si>
    <t>APP26043LC</t>
  </si>
  <si>
    <t>Wastewater network plus financing impact  ~ Low RoRE case (pre tax adjustment)</t>
  </si>
  <si>
    <t>APP26044LC</t>
  </si>
  <si>
    <t>Bioresources financing impact  ~ Low RoRE case (pre tax adjustment)</t>
  </si>
  <si>
    <t>APP26045LC</t>
  </si>
  <si>
    <t>Dummy control financing impact  ~ Low RoRE case (pre tax adjustment)</t>
  </si>
  <si>
    <t>APP26046LC</t>
  </si>
  <si>
    <t>O</t>
  </si>
  <si>
    <t>Tax rate</t>
  </si>
  <si>
    <t>Corporation tax rate</t>
  </si>
  <si>
    <t>A3026_CPY</t>
  </si>
  <si>
    <t>%</t>
  </si>
  <si>
    <t>Copied from App29 line 88.</t>
  </si>
  <si>
    <t>Dummy control tax rate</t>
  </si>
  <si>
    <t>APP26049</t>
  </si>
  <si>
    <t>The lines below in Blocks A1 to N1 are all calculated cells that apply corporation tax included in line 93</t>
  </si>
  <si>
    <t>A1</t>
  </si>
  <si>
    <t>Revenue for a high RORE case (post tax adjustment)</t>
  </si>
  <si>
    <t>Water network plus total revenue impact ~ High RoRE case (post tax adjustment)</t>
  </si>
  <si>
    <t>APP26A001HC</t>
  </si>
  <si>
    <t>Pre tax figure from lines in block A divided by 1 minus corporation tax in line 95.</t>
  </si>
  <si>
    <t>Water network plus water trading incentive export revenue impact ~ High RoRE case (post tax adjustment)</t>
  </si>
  <si>
    <t>APP26A002HC</t>
  </si>
  <si>
    <t>Water network plus water trading incentive revenue impact ~ High RoRE case (post tax adjustment)</t>
  </si>
  <si>
    <t>APP26A003HC</t>
  </si>
  <si>
    <t>Water resources total revenue impact  ~ High RoRE case (post tax adjustment)</t>
  </si>
  <si>
    <t>APP26A004HC</t>
  </si>
  <si>
    <t xml:space="preserve">Water resources water trading export revenue impact ~ High RoRE case (post tax adjustment) </t>
  </si>
  <si>
    <t>APP26A005HC</t>
  </si>
  <si>
    <t xml:space="preserve">Water resources water trading incentive revenue impact ~ High RoRE case (post tax adjustment) </t>
  </si>
  <si>
    <t>APP26A006HC</t>
  </si>
  <si>
    <t>Wastewater network plus total revenue impact  ~ High RoRE case (post tax adjustment)</t>
  </si>
  <si>
    <t>APP26A007HC</t>
  </si>
  <si>
    <t>Bioresources total revenue impact  ~ High RoRE case (post tax adjustment)</t>
  </si>
  <si>
    <t>APP26A008HC</t>
  </si>
  <si>
    <t>Dummy control total revenue impact  ~ High RoRE case (post tax adjustment)</t>
  </si>
  <si>
    <t>APP26A009HC</t>
  </si>
  <si>
    <t>Residential retail total revenue impact ~ High RoRE case (post tax adjustment)</t>
  </si>
  <si>
    <t>APP26A010HC</t>
  </si>
  <si>
    <t>Business retail total revenue impact ~ High RoRE case (post tax adjustment)</t>
  </si>
  <si>
    <t>APP26A011HC</t>
  </si>
  <si>
    <t>B1</t>
  </si>
  <si>
    <t>Revenue for a low RORE case (post tax adjustment)</t>
  </si>
  <si>
    <t>Water network plus total revenue impact ~ Low RoRE case (post tax adjustment)</t>
  </si>
  <si>
    <t>APP26A001LC</t>
  </si>
  <si>
    <t>Pre tax figure from lines in block B divided by 1 minus corporation tax in line 95.</t>
  </si>
  <si>
    <t>Water network plus water trading incentive export revenue impact ~ Low RoRE case (post tax adjustment)</t>
  </si>
  <si>
    <t>APP26A002LC</t>
  </si>
  <si>
    <t>Water network plus water trading incentive revenue impact ~ Low RoRE case (post tax adjustment)</t>
  </si>
  <si>
    <t>APP26A003LC</t>
  </si>
  <si>
    <t>Water resources total revenue impact  ~ Low RoRE case (post tax adjustment)</t>
  </si>
  <si>
    <t>APP26A004LC</t>
  </si>
  <si>
    <t xml:space="preserve">Water resources water trading export revenue impact ~ Low RoRE case (post tax adjustment) </t>
  </si>
  <si>
    <t>APP26A005LC</t>
  </si>
  <si>
    <t xml:space="preserve">Water resources water trading incentive revenue impact ~ Low RoRE case (post tax adjustment) </t>
  </si>
  <si>
    <t>APP26A006LC</t>
  </si>
  <si>
    <t>Wastewater network plus total revenue impact  ~ Low RoRE case (post tax adjustment)</t>
  </si>
  <si>
    <t>APP26A007LC</t>
  </si>
  <si>
    <t>Bioresources total revenue impact  ~ Low RoRE case (post tax adjustment)</t>
  </si>
  <si>
    <t>APP26A008LC</t>
  </si>
  <si>
    <t>Dummy control total revenue impact  ~ Low RoRE case (post tax adjustment)</t>
  </si>
  <si>
    <t>APP26A009LC</t>
  </si>
  <si>
    <t>Residential retail total revenue impact ~ Low RoRE case (post tax adjustment)</t>
  </si>
  <si>
    <t>APP26A010LC</t>
  </si>
  <si>
    <t>Business retail total revenue impact ~ Low RoRE case (post tax adjustment)</t>
  </si>
  <si>
    <t>APP26A011LC</t>
  </si>
  <si>
    <t>C1</t>
  </si>
  <si>
    <t>Totex for a high RORE case (post tax adjustment)</t>
  </si>
  <si>
    <t xml:space="preserve">Water network plus expenditure  ~ High RoRE case (post tax adjustment) </t>
  </si>
  <si>
    <t>APP26A012HC</t>
  </si>
  <si>
    <t>Pre tax figure from lines in block C divided by 1 minus corporation tax in line 95.</t>
  </si>
  <si>
    <t>Water network plus water trading export expenditure impact ~ High RoRE case (post tax adjustment)</t>
  </si>
  <si>
    <t>APP26A013HC</t>
  </si>
  <si>
    <t>Uncertainty mechanisms impact (water network plus) ~ High RoRE case (post tax adjustment)</t>
  </si>
  <si>
    <t>APP26A014HC</t>
  </si>
  <si>
    <t xml:space="preserve">Water network plus cost impact  ~ High RoRE case (post tax adjustment) (Net) </t>
  </si>
  <si>
    <t>APP26A015HC</t>
  </si>
  <si>
    <t>Sum of lines 119 and 121.</t>
  </si>
  <si>
    <t>Water resources expenditure ~ High RoRE case (post tax adjustment)</t>
  </si>
  <si>
    <t>APP26A016HC</t>
  </si>
  <si>
    <t>Water resources water trading export expenditure impact ~ High RoRE case (post tax adjustment)</t>
  </si>
  <si>
    <t>APP26A017HC</t>
  </si>
  <si>
    <t>Uncertainty mechanisms impact (water resources) ~ High RoRE case (post tax adjustment)</t>
  </si>
  <si>
    <t>APP26A018HC</t>
  </si>
  <si>
    <t>Water resources cost impact ~ High RoRE case (post tax adjustment) (Net)</t>
  </si>
  <si>
    <t>APP26A019HC</t>
  </si>
  <si>
    <t>Sum of lines 123 and 125.</t>
  </si>
  <si>
    <t xml:space="preserve">Wastewater network plus expenditure ~ High RoRE case (post tax adjustment) </t>
  </si>
  <si>
    <t>APP26A020HC</t>
  </si>
  <si>
    <t>Uncertainty mechanisms impact (wastewater network plus) ~ High RoRE case (post tax adjustment)</t>
  </si>
  <si>
    <t>APP26A021HC</t>
  </si>
  <si>
    <t xml:space="preserve">Wastewater network plus cost impact ~ High RoRE case (post tax adjustment) (Net) </t>
  </si>
  <si>
    <t>APP26A022HC</t>
  </si>
  <si>
    <t>Sum of lines 127 and 128.</t>
  </si>
  <si>
    <t xml:space="preserve">Bioresources expenditure ~ High RoRE case (post tax adjustment) </t>
  </si>
  <si>
    <t>APP26A023HC</t>
  </si>
  <si>
    <t>Uncertainty mechanisms impact (bioresources) ~ High RoRE case (post tax adjustment)</t>
  </si>
  <si>
    <t>APP26A024HC</t>
  </si>
  <si>
    <t>Bioresources cost impact ~ High RoRE case (post tax adjustment) (Net)</t>
  </si>
  <si>
    <t>APP26A025HC</t>
  </si>
  <si>
    <t>Sum of lines 130 and 131.</t>
  </si>
  <si>
    <t xml:space="preserve">Dummy control expenditure ~ High RoRE case (post tax adjustment) </t>
  </si>
  <si>
    <t>APP26A026HC</t>
  </si>
  <si>
    <t>Uncertainty mechanisms impact (dummy control) ~ High RoRE case (post tax adjustment)</t>
  </si>
  <si>
    <t>APP26A027HC</t>
  </si>
  <si>
    <t>Dummy control cost impact ~ High RoRE case (post tax adjustment) (Net)</t>
  </si>
  <si>
    <t>APP26A028HC</t>
  </si>
  <si>
    <t>Sum of lines 133 and 134.</t>
  </si>
  <si>
    <t>D1</t>
  </si>
  <si>
    <t>Totex for a low RORE case (post tax adjustment)</t>
  </si>
  <si>
    <t xml:space="preserve">Water network plus expenditure  ~ Low RoRE case (post tax adjustment) </t>
  </si>
  <si>
    <t>APP26A012LC</t>
  </si>
  <si>
    <t>Pre tax figure from lines in block D divided by 1 minus corporation tax in line 95.</t>
  </si>
  <si>
    <t>Water network plus water trading export expenditure impact ~ Low RoRE case (post tax adjustment)</t>
  </si>
  <si>
    <t>APP26A013LC</t>
  </si>
  <si>
    <t>Uncertainty mechanisms impact (water network plus) ~ Low RoRE case (post tax adjustment)</t>
  </si>
  <si>
    <t>APP26A014LC</t>
  </si>
  <si>
    <t xml:space="preserve">Water network plus cost impact  ~ Low RoRE case (post tax adjustment) (Net) </t>
  </si>
  <si>
    <t>APP26A015LC</t>
  </si>
  <si>
    <t>Sum of lines 136 and 138.</t>
  </si>
  <si>
    <t>Water resources expenditure ~ Low RoRE case (post tax adjustment)</t>
  </si>
  <si>
    <t>APP26A016LC</t>
  </si>
  <si>
    <t>Water resources water trading export expenditure impact ~ Low RoRE case (post tax adjustment)</t>
  </si>
  <si>
    <t>APP26A017LC</t>
  </si>
  <si>
    <t>Uncertainty mechanisms impact (water resources) ~ Low RoRE case (post tax adjustment)</t>
  </si>
  <si>
    <t>APP26A018LC</t>
  </si>
  <si>
    <t>Water resources cost impact ~ Low RoRE case (post tax adjustment) (Net)</t>
  </si>
  <si>
    <t>APP26A019LC</t>
  </si>
  <si>
    <t>Sum of lines 140 and 142.</t>
  </si>
  <si>
    <t xml:space="preserve">Wastewater network plus expenditure ~ Low RoRE case (post tax adjustment) </t>
  </si>
  <si>
    <t>APP26A020LC</t>
  </si>
  <si>
    <t>Uncertainty mechanisms impact (wastewater network plus) ~ Low RoRE case (post tax adjustment)</t>
  </si>
  <si>
    <t>APP26A021LC</t>
  </si>
  <si>
    <t xml:space="preserve">Wastewater network plus cost impact ~ Low RoRE case (post tax adjustment) (Net) </t>
  </si>
  <si>
    <t>APP26A022LC</t>
  </si>
  <si>
    <t>Sum of lines 144 and 145.</t>
  </si>
  <si>
    <t xml:space="preserve">Bioresources expenditure ~ Low RoRE case (post tax adjustment) </t>
  </si>
  <si>
    <t>APP26A023LC</t>
  </si>
  <si>
    <t>Uncertainty mechanisms impact (bioresources) ~ Low RoRE case (post tax adjustment)</t>
  </si>
  <si>
    <t>APP26A024LC</t>
  </si>
  <si>
    <t>Bioresources cost impact ~ Low RoRE case (post tax adjustment) (Net)</t>
  </si>
  <si>
    <t>APP26A025LC</t>
  </si>
  <si>
    <t>Sum of lines 147 and 148.</t>
  </si>
  <si>
    <t xml:space="preserve">Dummy control expenditure ~ Low RoRE case (post tax adjustment) </t>
  </si>
  <si>
    <t>APP26A026LC</t>
  </si>
  <si>
    <t>Uncertainty mechanisms impact (dummy control) ~ Low RoRE case (post tax adjustment)</t>
  </si>
  <si>
    <t>APP26A027LC</t>
  </si>
  <si>
    <t>Dummy control cost impact ~ Low RoRE case (post tax adjustment) (Net)</t>
  </si>
  <si>
    <t>APP26A028LC</t>
  </si>
  <si>
    <t>Sum of lines 150 and 151.</t>
  </si>
  <si>
    <t>E1</t>
  </si>
  <si>
    <t>Residential retail for a high RORE case (post tax adjustment)</t>
  </si>
  <si>
    <t>Residential retail cost impact ~ High RoRE case (post tax adjustment)</t>
  </si>
  <si>
    <t>APP26A029HC</t>
  </si>
  <si>
    <t>Pre tax figure from lines in block E divided by 1 minus corporation tax in line 95.</t>
  </si>
  <si>
    <t>Uncertainty mechanisms impact (residential retail) ~ High RoRE case (post tax adjustment)</t>
  </si>
  <si>
    <t>APP26A030HC</t>
  </si>
  <si>
    <t>Residential retail cost impact ~ High RoRE case (post tax adjustment) (Net)</t>
  </si>
  <si>
    <t>APP26A031HC</t>
  </si>
  <si>
    <t>Sum of lines 153 and 154.</t>
  </si>
  <si>
    <t>F1</t>
  </si>
  <si>
    <t>Residential retail for a low RORE case (post tax adjustment)</t>
  </si>
  <si>
    <t>Residential retail cost impact ~ Low RoRE case (post tax adjustment)</t>
  </si>
  <si>
    <t>APP26A029LC</t>
  </si>
  <si>
    <t>Pre tax figure from lines in block F divided by 1 minus corporation tax in line 95.</t>
  </si>
  <si>
    <t>Uncertainty mechanisms impact (residential retail) ~ Low RoRE case (post tax adjustment)</t>
  </si>
  <si>
    <t>APP26A030LC</t>
  </si>
  <si>
    <t>Residential retail cost impact ~ Low RoRE case (post tax adjustment) (Net)</t>
  </si>
  <si>
    <t>APP26A031LC</t>
  </si>
  <si>
    <t>Sum of lines 156 and 157.</t>
  </si>
  <si>
    <t>G1</t>
  </si>
  <si>
    <t>Business retail for a high RORE case (post tax adjustment)</t>
  </si>
  <si>
    <t>Business retail cost impact ~ High RoRE case (post tax adjustment)</t>
  </si>
  <si>
    <t>APP26A032HC</t>
  </si>
  <si>
    <t>Pre tax figure from line in block G divided by 1 minus corporation tax in line 95.</t>
  </si>
  <si>
    <t>H1</t>
  </si>
  <si>
    <t>Business retail for a low RORE case (post tax adjustment)</t>
  </si>
  <si>
    <t>Business retail cost impact ~ Low RoRE case (post tax adjustment)</t>
  </si>
  <si>
    <t>APP26A032LC</t>
  </si>
  <si>
    <t>Pre tax figure from line in block H divided by 1 minus corporation tax in line 95.</t>
  </si>
  <si>
    <t>I1</t>
  </si>
  <si>
    <t>ODI for a high RORE case (post tax adjustment)</t>
  </si>
  <si>
    <t>Total water network plus outcome delivery incentives (ODI) impact ~ High RoRE case (post tax adjustment)</t>
  </si>
  <si>
    <t>APP26A033HC</t>
  </si>
  <si>
    <t>Pre tax figure from lines in block I divided by 1 minus corporation tax in line 95.</t>
  </si>
  <si>
    <t>Total water resources outcome delivery incentives (ODI) impact ~ High RoRE case (post tax adjustment)</t>
  </si>
  <si>
    <t>APP26A034HC</t>
  </si>
  <si>
    <t>Total wastewater network plus outcome delivery incentives (ODI) impact ~ High RoRE case (post tax adjustment)</t>
  </si>
  <si>
    <t>APP26A035HC</t>
  </si>
  <si>
    <t>Total bioresources outcome delivery incentives (ODI) impact ~ High RoRE case (post tax adjustment)</t>
  </si>
  <si>
    <t>APP26A036HC</t>
  </si>
  <si>
    <t>Total dummy control outcome delivery incentives (ODI) impact ~ High RoRE case (post tax adjustment)</t>
  </si>
  <si>
    <t>APP26A037HC</t>
  </si>
  <si>
    <t>Total residential retail outcome delivery incentives (ODI) impact  ~ High RoRE case (post tax adjustment)</t>
  </si>
  <si>
    <t>APP26A038HC</t>
  </si>
  <si>
    <t>J1</t>
  </si>
  <si>
    <t>ODI for a low RORE case (post tax adjustment)</t>
  </si>
  <si>
    <t>Total water network plus outcome delivery incentives (ODI) impact ~ Low RoRE case (post tax adjustment)</t>
  </si>
  <si>
    <t>APP26A033LC</t>
  </si>
  <si>
    <t>Pre tax figure from lines in block J divided by 1 minus corporation tax in line 95.</t>
  </si>
  <si>
    <t>Total water resources outcome delivery incentives (ODI) impact ~ Low RoRE case (post tax adjustment)</t>
  </si>
  <si>
    <t>APP26A034LC</t>
  </si>
  <si>
    <t>Total wastewater network plus outcome delivery incentives (ODI) impact ~ Low RoRE case (post tax adjustment)</t>
  </si>
  <si>
    <t>APP26A035LC</t>
  </si>
  <si>
    <t>Total bioresources outcome delivery incentives (ODI) impact ~ Low RoRE case (post tax adjustment)</t>
  </si>
  <si>
    <t>APP26A036LC</t>
  </si>
  <si>
    <t>Total dummy control outcome delivery incentives (ODI) impact ~ Low RoRE case (post tax adjustment)</t>
  </si>
  <si>
    <t>APP26A037LC</t>
  </si>
  <si>
    <t>Total residential retail outcome delivery incentives (ODI) impact  ~ Low RoRE case (post tax adjustment)</t>
  </si>
  <si>
    <t>APP26A038LC</t>
  </si>
  <si>
    <t>K1</t>
  </si>
  <si>
    <t>WaterworCX  for a high RORE case (post tax adjustment)</t>
  </si>
  <si>
    <t>C-MeX impact residential retail ~ High RoRE case (post tax adjustment)</t>
  </si>
  <si>
    <t>APP26A039HC</t>
  </si>
  <si>
    <t>Pre tax figure from lines in block K divided by 1 minus corporation tax in line 95.</t>
  </si>
  <si>
    <t>D-MeX impact water network plus ~ High RoRE case (post tax adjustment)</t>
  </si>
  <si>
    <t>APP26A040HC</t>
  </si>
  <si>
    <t>D-MeX impact wastewater network plus ~ High RoRE case (post tax adjustment)</t>
  </si>
  <si>
    <t>APP26A041HC</t>
  </si>
  <si>
    <t>L1</t>
  </si>
  <si>
    <t>WaterworCX  for a low RORE case (post tax adjustment)</t>
  </si>
  <si>
    <t>C-MeX impact residential retail ~ Low RoRE case (post tax adjustment)</t>
  </si>
  <si>
    <t>APP26A039LC</t>
  </si>
  <si>
    <t>Pre tax figure from lines in block L divided by 1 minus corporation tax in line 95.</t>
  </si>
  <si>
    <t>D-MeX impact water network plus ~ Low RoRE case (post tax adjustment)</t>
  </si>
  <si>
    <t>APP26A040LC</t>
  </si>
  <si>
    <t>D-MeX impact wastewater network plus ~ Low RoRE case (post tax adjustment)</t>
  </si>
  <si>
    <t>APP26A041LC</t>
  </si>
  <si>
    <t>M1</t>
  </si>
  <si>
    <t>Financing performance ~ cost of new debt for a high RORE case (post tax adjustment)</t>
  </si>
  <si>
    <t>Water network plus financing impact ~ High RoRE case (post tax adjustment)</t>
  </si>
  <si>
    <t>APP26A042HC</t>
  </si>
  <si>
    <t>Pre tax figure from lines in block M divided by 1 minus corporation tax in line 95.</t>
  </si>
  <si>
    <t>Water resources financing impact  ~ High RoRE case (post tax adjustment)</t>
  </si>
  <si>
    <t>APP26A043HC</t>
  </si>
  <si>
    <t>Wastewater network plus financing impact  ~ High RoRE case (post tax adjustment)</t>
  </si>
  <si>
    <t>APP26A044HC</t>
  </si>
  <si>
    <t>Bioresources financing impact  ~ High RoRE case (post tax adjustment)</t>
  </si>
  <si>
    <t>APP26A045HC</t>
  </si>
  <si>
    <t>Dummy control financing impact  ~ High RoRE case (post tax adjustment)</t>
  </si>
  <si>
    <t>APP26A046HC</t>
  </si>
  <si>
    <t>N1</t>
  </si>
  <si>
    <t>Financing performance ~ cost of new debt for a low RORE case (post tax adjustment)</t>
  </si>
  <si>
    <t>Water network plus financing impact ~ Low RoRE case (post tax adjustment)</t>
  </si>
  <si>
    <t>APP26A042LC</t>
  </si>
  <si>
    <t>Pre tax figure from lines in block N divided by 1 minus corporation tax in line 95.</t>
  </si>
  <si>
    <t>Water resources financing impact  ~ Low RoRE case (post tax adjustment)</t>
  </si>
  <si>
    <t>APP26A043LC</t>
  </si>
  <si>
    <t>Wastewater network plus financing impact  ~ Low RoRE case (post tax adjustment)</t>
  </si>
  <si>
    <t>APP26A044LC</t>
  </si>
  <si>
    <t>Bioresources financing impact  ~ Low RoRE case (post tax adjustment)</t>
  </si>
  <si>
    <t>APP26A045LC</t>
  </si>
  <si>
    <t>Dummy control financing impact  ~ Low RoRE case (post tax adjustment)</t>
  </si>
  <si>
    <t>APP26A046LC</t>
  </si>
  <si>
    <t>KEY</t>
  </si>
  <si>
    <t>Input</t>
  </si>
  <si>
    <t>Copy</t>
  </si>
  <si>
    <t>Calculation</t>
  </si>
  <si>
    <t>Pre populated</t>
  </si>
  <si>
    <t>App26 guidance and line definitions</t>
  </si>
  <si>
    <t xml:space="preserve">This table outlines the scenario data required as a result of running both a high and low case as variants of the main business plan. Unless specified otherwise, all figures in this table should be recorded as the change relative to the base case. Futher information on table completion can be found in the guidance on Business plan data tables.
The blocks in the table in which data should be entered are blocks A to N plus block O. All monetary values should be the pre tax figure e.g the ODI figure should be the figure earned/incurred before any tax effects are taken into account.
In practice ODIs may be in period, through revenue in the next AMP or through RCV . However, for the purpose of RoRE scenarios, you should assume that the impact of ODIs is  in the year in which they are earned/incurred not when they are paid /recovered. This figure will then be grossed up for tax in the table on this basis.
Blocks A1 to N1 then automatically gross up the before tax figures using the tax rate in block O.
Blocks A, B, G, H, I, J ,K, L, M &amp; N, and lines 24, 26, 28, 30, 33, 36, 39, 41, 43, 45, 47, 50, 53, 56, 59 and 62 are inputs to the financial model.
                                                                                                                                                                                                                                                                                                                                                </t>
  </si>
  <si>
    <t>Line</t>
  </si>
  <si>
    <t>Definition</t>
  </si>
  <si>
    <t>Blocks A and B Revenue for a high and low RORE case (pre tax adjustment)</t>
  </si>
  <si>
    <t>1,12</t>
  </si>
  <si>
    <t>Water network plus total revenue impact: Scenario impact on annual water network plus revenue before tax - excluding impact of incentive adjustments (including those for Water trading). The sign convention is that outperformance against the base case should be positive and underperformance negative.</t>
  </si>
  <si>
    <t>2,13</t>
  </si>
  <si>
    <t xml:space="preserve">Water network plus water trading export revenue impact. This line should reflect the incremental revenue due to changes in water exports resulting from the scenario. The sign convention is that outperformance against the base case should be positive and underperformance negative. </t>
  </si>
  <si>
    <t>3,14</t>
  </si>
  <si>
    <t xml:space="preserve">Water network plus water trading export incentive impact. This line should reflect the value of the incremental export incentive due to changes in water exports resulting from the scenario. The sign convention is that outperformance against the base case should be positive and underperformance negative. </t>
  </si>
  <si>
    <t>4,15</t>
  </si>
  <si>
    <t>Water resources total revenue impact: Scenario impact on annual water resources revenue before tax - excluding impact of incentive adjustments (including those for Water trading). The sign convention is that outperformance against the base case should be positive and underperformance negative.</t>
  </si>
  <si>
    <t>5,16</t>
  </si>
  <si>
    <t>Water resources water trading export revenue impact. This line should reflect the incremental revenue due to changes in water exports resulting from the scenario  The sign convention is that outperformance against the base case should be positive and underperformance negative.</t>
  </si>
  <si>
    <t>6,17</t>
  </si>
  <si>
    <t xml:space="preserve">Water resources water trading export incentive impact. This line should reflect the value of the incremental export incentive due to changes in water exports resulting from the scenario. The sign convention is that outperformance against the base case should be positive and underperformance negative. </t>
  </si>
  <si>
    <t>7,18</t>
  </si>
  <si>
    <t>Wastewater network plus total revenue impact: Scenario impact on annual Wastewater network plus revenue before tax - excluding impact of incentive adjustments. The sign convention is that outperformance against the base case should be positive and underperformance negative.</t>
  </si>
  <si>
    <t>8,19</t>
  </si>
  <si>
    <t>Bioresources total revenue impact: Scenario impact on annual bioresources water revenue before tax  - excluding impact of incentive adjustments. The sign convention is that outperformance against the base case should be positive and underperformance negative.</t>
  </si>
  <si>
    <t>9, 20</t>
  </si>
  <si>
    <t>Dummy control revenue</t>
  </si>
  <si>
    <t>10,21</t>
  </si>
  <si>
    <t>Residential retail total revenue impact: Scenario impact on annual Residential retail revenue - excluding impact of incentive adjustments. The sign convention is that outperformance against the base case should be positive and underperformance negative.</t>
  </si>
  <si>
    <t>11,22</t>
  </si>
  <si>
    <t>Business retail total revenue impact: Scenario impact on annual Business retail revenue  - excluding impact of incentive adjustments. The sign convention is that outperformance against the base case should be positive and underperformance negative</t>
  </si>
  <si>
    <t>Blocks C and D totex for a high and low RORE case (pre tax adjustment)</t>
  </si>
  <si>
    <t>23,40</t>
  </si>
  <si>
    <r>
      <t xml:space="preserve">Water network plus total expenditure (Totex) impact: Scenario impact on annual water network plus expenditure (Totex). The sign conventions are that an outperformance against base Totex (high RoRE case) should be entered as a positive number, an underperformance (low RoRE case), should have a negative sign. The figure entered should be before the application of the Totex cost sharing rate i.e. the total gross impact of the scenario on Totex. </t>
    </r>
    <r>
      <rPr>
        <sz val="10"/>
        <color rgb="FF0078C9"/>
        <rFont val="Arial"/>
        <family val="2"/>
      </rPr>
      <t>App26 line 23 includes App26 line 24. App26 line 40 includes App26 line 41</t>
    </r>
    <r>
      <rPr>
        <sz val="10"/>
        <rFont val="Arial"/>
        <family val="2"/>
      </rPr>
      <t xml:space="preserve">. </t>
    </r>
  </si>
  <si>
    <t>24, 41</t>
  </si>
  <si>
    <t>Water network plus water trading export expenditure impact. This should reflect the incremental expenditure on export schemes resulting from the scenario.  Sign conventions are an increase in expenditure against the base case should be entered as a negative number, a decrease should have a positive sign.</t>
  </si>
  <si>
    <t>25, 42</t>
  </si>
  <si>
    <t xml:space="preserve">Uncertainty Mechanisms impact (Water network plus): Scenario impact on the amount that is recovered under the proposed uncertainty mechanisms, such as notified items, change protocols, etc for water. The impact should be recorded in the year where the corresponding expenditure is recorded. The sign conventions should be opposite to those used in the Totex line. If the Totex number is positive (high RoRE case) then the impact of the uncertainty mechanism should have a negative sign and a positive sign if the Totex number is negative (low RoRE case). This figure should not include an adjustment for the Totex cost sharing rate. This adjustment, if required, should be done in the financial model   </t>
  </si>
  <si>
    <t>26, 43</t>
  </si>
  <si>
    <t>Water network plus cost impact  ~ High RoRE case (pre tax adjustment)  - calculated cell.</t>
  </si>
  <si>
    <t>27, 44</t>
  </si>
  <si>
    <r>
      <t xml:space="preserve">Water resources total expenditure (Totex) impact: Scenario impact on annual water resources expenditure (Totex). The sign conventions are that an outperformance against base Totex (high RoRE case) should be entered as a positive number, an underperformance (low RoRE case) should have a negative sign. The figure entered should be before the application of the Totex cost sharing rate i.e. the total gross impact of the scenario on Totex. </t>
    </r>
    <r>
      <rPr>
        <sz val="10"/>
        <color rgb="FF0078C9"/>
        <rFont val="Arial"/>
        <family val="2"/>
      </rPr>
      <t>App26 line 27 includes App26 line 28. App26 line 44 includes App26 line 45</t>
    </r>
    <r>
      <rPr>
        <sz val="10"/>
        <rFont val="Arial"/>
        <family val="2"/>
      </rPr>
      <t>.</t>
    </r>
  </si>
  <si>
    <t>28, 45</t>
  </si>
  <si>
    <t>Water resources water trading export expenditure impact. This should reflect the incremental expenditure on export schemes resulting from the scenario.  Sign conventions are an increase in expenditure against the base case should be entered as a negative number, a decrease should have a positive sign.</t>
  </si>
  <si>
    <t>29, 46</t>
  </si>
  <si>
    <t xml:space="preserve">Uncertainty Mechanisms impact (Water resources): Scenario impact on the amount that is recovered under the proposed uncertainty mechanisms, such as notified items, change protocols, etc for Water resources. The impact should be recorded in the year where the corresponding expenditure is recorded. The sign conventions should be opposite to those used in the Totex line. If the Totex number is positive (high RoRE case) then the impact of the uncertainty mechanism should have a negative sign and a positive sign if the Totex number is negative (low RoRE case). This figure should not include an adjustment for the Totex cost sharing rate. This adjustment, if required, can be done in the financial model.    </t>
  </si>
  <si>
    <t>30, 47</t>
  </si>
  <si>
    <t>Water resources cost impact ~ High and Low RoRE case (pre tax adjustment) - calculated cell.</t>
  </si>
  <si>
    <t>31, 48</t>
  </si>
  <si>
    <t xml:space="preserve">Wastewater network plus total expenditure (Totex) impact: Scenario impact on annual Wastewater network plus expenditure (Totex). The sign conventions are that an outperformance against base Totex (high RoRE case) should be entered as a positive number, an underperformance (low RoRE case), should have a negative sign. The figure entered should be before the application of the Totex cost sharing rate i.e. the total gross impact of the scenario on Totex.  </t>
  </si>
  <si>
    <t>32, 49</t>
  </si>
  <si>
    <t xml:space="preserve">Uncertainty Mechanisms impact (Wastewater network plus): Scenario impact on the amount that is recovered under the proposed uncertainty mechanisms, such as notified items, change protocols, etc for Wastewater. The impact should be recorded in the year where the corresponding expenditure is recorded. The sign conventions should be opposite to those used in the Totex line. If the Totex number is positive (high RoRE case) then the impact of the uncertainty mechanism should have a negative sign and a positive sign if the Totex number is negative (low RoRE case).This figure should not include an adjustment for the Totex cost sharing rate. This adjustment, if required, can be done in the financial model.    </t>
  </si>
  <si>
    <t>33, 50</t>
  </si>
  <si>
    <t>Wastewater network plus cost impact ~ High and Low RoRE case (pre tax adjustment) - calculated cell.</t>
  </si>
  <si>
    <t>34, 51</t>
  </si>
  <si>
    <t xml:space="preserve">Bioresources total expenditure (Totex) impact: Scenario impact on annual bioresources water expenditure (Totex). The sign conventions are that an outperformance against base Totex (high RoRE case) should be entered as a positive number, an underperformance (low RoRE case) should have a negative sign.   </t>
  </si>
  <si>
    <t>35, 52</t>
  </si>
  <si>
    <t xml:space="preserve">Uncertainty Mechanisms impact (bioresources): Scenario impact on the amount that is recovered under the proposed uncertainty mechanisms, such as notified items, change protocols, etc for bioresources. The impact should be recorded in the year where the corresponding expenditure is recorded.  The sign conventions should be opposite to those used in the Totex line. If the Totex number is positive (high RoRE case) then the impact of the uncertainty mechanism should have a negative sign and a positive sign if the Totex number is negative (low RoRE case)    </t>
  </si>
  <si>
    <t>36, 53</t>
  </si>
  <si>
    <t>Bioresources cost impact ~ High and Low RoRE  (pre tax adjustment) - calculated cell.</t>
  </si>
  <si>
    <t>37, 54</t>
  </si>
  <si>
    <t xml:space="preserve">Dummy control expenditure ~ High and Low RoRE cases (pre tax adjustment) </t>
  </si>
  <si>
    <t>38, 55</t>
  </si>
  <si>
    <t>Uncertainty mechanisms impact (dummy control) ~ High and Low RoRE cases (pre tax adjustment)</t>
  </si>
  <si>
    <t>39, 56</t>
  </si>
  <si>
    <t>Dummy control cost impact ~ High and Low RoRE cases (pre tax adjustment) - calculated cell.</t>
  </si>
  <si>
    <t>Blocks E and F Residential retail for a high and low RORE case (pre tax adjustment)</t>
  </si>
  <si>
    <t>57, 60</t>
  </si>
  <si>
    <t>Residential retail cost impact: Scenario impact on total Residential retail costs. This should include both operating expenditure incurred and depreciation. Sign convention is the same as for Totex: outperformance is positive and underperformance negative.</t>
  </si>
  <si>
    <t>58, 61</t>
  </si>
  <si>
    <t xml:space="preserve">Uncertainty Mechanisms impact (Residential retail) Scenario impact on the amount that is recovered under the proposed uncertainty mechanisms, such as notified items, change protocols, etc for retail. The impact should be recorded in the year where the corresponding expenditure is recorded. The sign conventions should be opposite to those used in the Residential retail operating expendituire line. If the operating expenditure number is positive (high RoRE case) then the impact of the uncertainty mechanism should have a negative sign and a positive sign if the operating expenditure number is negative (low RoRE case).    </t>
  </si>
  <si>
    <t>59, 62</t>
  </si>
  <si>
    <t xml:space="preserve">Residential retail cost impact - calculated field </t>
  </si>
  <si>
    <t>Blocks G and H Business retail for a high and low RORE case (pre tax adjustment)</t>
  </si>
  <si>
    <t>63, 64</t>
  </si>
  <si>
    <t xml:space="preserve">Business retail cost impact. Scenario impact on Business retail costs. This should include both operating expenditure incurred and depreciation. Sign convention is the same as for Totex: outperformance is positive and underperformance negative. </t>
  </si>
  <si>
    <t>Blocks I and J ODI for a high and low RORE case (pre tax adjustment)</t>
  </si>
  <si>
    <t>65, 71</t>
  </si>
  <si>
    <t xml:space="preserve">Total water network plus outcome delivery incentives (ODI) impact excluding impact of C-MeX and D-MeX. The change in financial outperformance payments/underperformance penalties associated with the company's proposed ODIs water resulting from the scenario impact. The outperformance payments/underperformance penalties impact should be recorded in the year in which it is earned/incurred (rather than when it is paid). This line will be populated using a statistically suitable approach to aggregating the data entered by companies in the table App1 - see guidance document for further information. Outperformance payments should be entered as positive values and underperformance penalties as negative values. </t>
  </si>
  <si>
    <t>66, 72</t>
  </si>
  <si>
    <t xml:space="preserve">Total water resources network plus outcome delivery incentives (ODI) impact excluding impact of C-MeX and D-MeX. The change in financial outperformance payments/underperformance penalties associated with the company's proposed ODIs water resulting from the scenario impact. The outperformance payments/underperformance penalties impact should be recorded in the year in which it is earned/incurred (rather than when it is paid). This line will be populated using a statistically suitable approach to aggregating the data entered by companies in the table App1 - see guidance document for further information. Outperformance payments should be entered as positive values and underperformance penalties as negative values. </t>
  </si>
  <si>
    <t>67, 73</t>
  </si>
  <si>
    <t xml:space="preserve">Total wastewater network plus outcome delivery incentives (ODI) impact excluding impact of C-MeX and D-MeX. The change in financial outperformance payments/underperformance penalties associated with the company's proposed ODIs water resulting from the scenario impact. The outperformance payments/underperformance penalties impact should be recorded in the year in which it is earned/incurred (rather than when it is paid). This line will be populated using a statistically suitable approach to aggregating the data entered by companies in the table App1 - see guidance document for further information. Outperformance payments should be entered as positive values and underperformance penalties as negative values. </t>
  </si>
  <si>
    <t>68, 74</t>
  </si>
  <si>
    <t xml:space="preserve">Total bioresources network plus outcome delivery incentives (ODI) impact excluding impact of C-MeX and D-MeX. The change in financial outperformance payments/underperformance penalties associated with the company's proposed ODIs water resulting from the scenario impact. The outperformance payments/underperformance penalties impact should be recorded in the year in which it is earned/incurred (rather than when it is paid). This line will be populated using a statistically suitable approach to aggregating the data entered by companies in the table App1 - see guidance document for further information. Outperformance payments should be entered as positive values and underperformance penalties as negative values. </t>
  </si>
  <si>
    <t>69, 75</t>
  </si>
  <si>
    <t>Total dummy control outcome delivery incentives (ODI) impact excluding impact of C-MeX and D-MeX ~ High and Low RoRE cases (pre tax adjustment)</t>
  </si>
  <si>
    <t>70, 76</t>
  </si>
  <si>
    <t>Total residential retail outcome delivery incentives (ODI) impact excluding impact of C-MeX and D-MeX. The change in financial reward/penalty associated with the company's proposed ODIs resulting from the scenario impact. The reward/penalty impact should be recorded in the year in which it is earned/incurred (rather than when it is paid). Outperformance payments should be entered as positive values and underperformance penalties as negative values.</t>
  </si>
  <si>
    <t>Blocks K and L WaterworCX  for a high and low RORE case (pre tax adjustment)</t>
  </si>
  <si>
    <t>77, 80</t>
  </si>
  <si>
    <t xml:space="preserve">C-MeX impact: The change in the financial outperformance payment/underperformance penalty associated with the company's performance against the C-Mex (customer) measure due to the scenario impact. The outperformance payment/underperformance penalty should be recorded in the year in which it is earned/incurred rather than paid. Outperformance payments should be entered as positive values and underperformance penalties as negative values.  </t>
  </si>
  <si>
    <t>78, 81
79, 82</t>
  </si>
  <si>
    <t xml:space="preserve">D-MeX impact: The change in the financial outperformance payment/underperformance penalty associated with the company's performance against the D-Mex (Developer) measure due to the scenario impact. This is split into two parts: performance against network plus water and wastewater. The outperformance payment/underperformance penalty should be recorded in the year in which it is earned/incurred rather than paid. Outperformance payments should be entered as positive values and underperformance penalties as negative values.   </t>
  </si>
  <si>
    <t>Blocks M and N Financing performance ~ cost of new debt for a high and low RORE case (pre tax adjustment)</t>
  </si>
  <si>
    <t>83, 88</t>
  </si>
  <si>
    <t>Water network plus financing impact. The incremental interest expense incurred by the company net of the adjustment for the cost of debt indexation mechanism, calculated on a notional basis. The sign conventions are that an outperformance against base interest expense (high RoRE case) should be entered as a positive number, an underperformance (low RoRE case), should have a negative sign.</t>
  </si>
  <si>
    <t>84, 89</t>
  </si>
  <si>
    <t>Water resources financing impact. The incremental interest expense incurred by the company net of the adjustment for the cost of debt indexation mechanism, calculated on a notional basis. The sign conventions are that an outperformance against base interest expense (high RoRE case) should be entered as a positive number, an underperformance (low RoRE case), should have a negative sign.</t>
  </si>
  <si>
    <t>85, 90</t>
  </si>
  <si>
    <t>WasteWater network plus financing impact. The incremental interest expense incurred by the company net of the adjustment for the cost of debt indexation mechanism, calculated on a notional basis. The sign conventions are that an outperformance against base interest expense (high RoRE case) should be entered as a positive number, an underperformance (low RoRE case), should have a negative sign.</t>
  </si>
  <si>
    <t>86, 91</t>
  </si>
  <si>
    <t>Bioresources financing impact. The incremental interest expense incurred by the company net of adjustment for cost of debt indexation mechanism, calculated on a notional basis. The sign conventions are that an outperformance against base interest expense (high RoRE case) should be entered as a positive number, an underperformance (low RoRE case), should have a negative sign.</t>
  </si>
  <si>
    <t>87, 92</t>
  </si>
  <si>
    <t>Dummy control financing impact.</t>
  </si>
  <si>
    <t>Block O</t>
  </si>
  <si>
    <t>93, 94</t>
  </si>
  <si>
    <r>
      <t xml:space="preserve">Corporation tax and dummy control tax rates to be used to adjust pre tax figures in blocks A to N. Corporation tax copied from </t>
    </r>
    <r>
      <rPr>
        <sz val="10"/>
        <color rgb="FF0078C9"/>
        <rFont val="Arial"/>
        <family val="2"/>
      </rPr>
      <t>App29 line 88</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</si>
</sst>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quot;-  &quot;;&quot; &quot;@&quot; &quot;"/>
    <numFmt numFmtId="165" formatCode="0.000"/>
  </numFmts>
  <fonts count="16" x14ac:knownFonts="1">
    <font>
      <sz val="11"/>
      <color theme="1"/>
      <name val="Arial"/>
      <family val="2"/>
    </font>
    <font>
      <sz val="11"/>
      <color theme="1"/>
      <name val="Arial"/>
      <family val="2"/>
    </font>
    <font>
      <b/>
      <sz val="11"/>
      <color theme="1"/>
      <name val="Arial"/>
      <family val="2"/>
    </font>
    <font>
      <sz val="15"/>
      <color theme="0"/>
      <name val="Franklin Gothic Demi"/>
      <family val="2"/>
    </font>
    <font>
      <sz val="11"/>
      <color theme="0"/>
      <name val="Franklin Gothic Demi"/>
      <family val="2"/>
    </font>
    <font>
      <sz val="9"/>
      <color theme="1"/>
      <name val="Arial"/>
      <family val="2"/>
    </font>
    <font>
      <sz val="10"/>
      <color rgb="FF0078C9"/>
      <name val="Franklin Gothic Demi"/>
      <family val="2"/>
    </font>
    <font>
      <sz val="8"/>
      <color theme="1"/>
      <name val="Arial"/>
      <family val="2"/>
    </font>
    <font>
      <sz val="10"/>
      <name val="Arial"/>
      <family val="2"/>
    </font>
    <font>
      <sz val="9"/>
      <name val="Arial"/>
      <family val="2"/>
    </font>
    <font>
      <sz val="9.5"/>
      <color theme="1"/>
      <name val="Arial"/>
      <family val="2"/>
    </font>
    <font>
      <sz val="10"/>
      <name val="Franklin Gothic Demi"/>
      <family val="2"/>
    </font>
    <font>
      <sz val="10"/>
      <color theme="1"/>
      <name val="Arial"/>
      <family val="2"/>
    </font>
    <font>
      <sz val="11"/>
      <color rgb="FF0078C9"/>
      <name val="Franklin Gothic Demi"/>
      <family val="2"/>
    </font>
    <font>
      <sz val="10"/>
      <color rgb="FF0078C9"/>
      <name val="Arial"/>
      <family val="2"/>
    </font>
    <font>
      <sz val="10"/>
      <color theme="1"/>
      <name val="Franklin Gothic Demi"/>
      <family val="2"/>
    </font>
  </fonts>
  <fills count="12">
    <fill>
      <patternFill patternType="none"/>
    </fill>
    <fill>
      <patternFill patternType="gray125"/>
    </fill>
    <fill>
      <patternFill patternType="solid">
        <fgColor rgb="FF003479"/>
        <bgColor indexed="64"/>
      </patternFill>
    </fill>
    <fill>
      <patternFill patternType="solid">
        <fgColor theme="0"/>
        <bgColor indexed="64"/>
      </patternFill>
    </fill>
    <fill>
      <patternFill patternType="solid">
        <fgColor rgb="FFE0DCD8"/>
        <bgColor indexed="64"/>
      </patternFill>
    </fill>
    <fill>
      <patternFill patternType="solid">
        <fgColor rgb="FFFFFF00"/>
        <bgColor indexed="64"/>
      </patternFill>
    </fill>
    <fill>
      <patternFill patternType="solid">
        <fgColor rgb="FFFE4819"/>
        <bgColor indexed="64"/>
      </patternFill>
    </fill>
    <fill>
      <patternFill patternType="solid">
        <fgColor rgb="FFFCEABF"/>
        <bgColor indexed="64"/>
      </patternFill>
    </fill>
    <fill>
      <patternFill patternType="solid">
        <fgColor rgb="FFBFDDF1"/>
        <bgColor indexed="64"/>
      </patternFill>
    </fill>
    <fill>
      <patternFill patternType="solid">
        <fgColor rgb="FFFFC9EC"/>
        <bgColor indexed="64"/>
      </patternFill>
    </fill>
    <fill>
      <patternFill patternType="solid">
        <fgColor rgb="FFF2BFE0"/>
        <bgColor indexed="64"/>
      </patternFill>
    </fill>
    <fill>
      <patternFill patternType="solid">
        <fgColor theme="9" tint="0.59999389629810485"/>
        <bgColor indexed="64"/>
      </patternFill>
    </fill>
  </fills>
  <borders count="48">
    <border>
      <left/>
      <right/>
      <top/>
      <bottom/>
      <diagonal/>
    </border>
    <border>
      <left style="medium">
        <color rgb="FF857362"/>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diagonal/>
    </border>
    <border>
      <left style="medium">
        <color rgb="FF857362"/>
      </left>
      <right style="medium">
        <color rgb="FF857362"/>
      </right>
      <top style="medium">
        <color rgb="FF857362"/>
      </top>
      <bottom style="medium">
        <color rgb="FF857362"/>
      </bottom>
      <diagonal/>
    </border>
    <border>
      <left/>
      <right/>
      <top style="medium">
        <color rgb="FF857362"/>
      </top>
      <bottom/>
      <diagonal/>
    </border>
    <border>
      <left/>
      <right/>
      <top style="medium">
        <color rgb="FF857362"/>
      </top>
      <bottom style="medium">
        <color rgb="FF857362"/>
      </bottom>
      <diagonal/>
    </border>
    <border>
      <left style="thin">
        <color theme="0"/>
      </left>
      <right style="thin">
        <color theme="0"/>
      </right>
      <top style="thin">
        <color theme="0"/>
      </top>
      <bottom style="thin">
        <color theme="0"/>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thin">
        <color rgb="FF857362"/>
      </left>
      <right style="thin">
        <color rgb="FF857362"/>
      </right>
      <top style="thin">
        <color rgb="FF857362"/>
      </top>
      <bottom/>
      <diagonal/>
    </border>
    <border>
      <left style="thin">
        <color rgb="FF857362"/>
      </left>
      <right/>
      <top style="thin">
        <color rgb="FF857362"/>
      </top>
      <bottom/>
      <diagonal/>
    </border>
    <border>
      <left style="medium">
        <color rgb="FF857362"/>
      </left>
      <right style="thin">
        <color rgb="FF857362"/>
      </right>
      <top/>
      <bottom style="medium">
        <color rgb="FF857362"/>
      </bottom>
      <diagonal/>
    </border>
    <border>
      <left/>
      <right style="thin">
        <color rgb="FF857362"/>
      </right>
      <top/>
      <bottom style="medium">
        <color rgb="FF857362"/>
      </bottom>
      <diagonal/>
    </border>
    <border>
      <left/>
      <right/>
      <top/>
      <bottom style="medium">
        <color rgb="FF857362"/>
      </bottom>
      <diagonal/>
    </border>
    <border>
      <left style="thin">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thin">
        <color rgb="FF857362"/>
      </left>
      <right style="medium">
        <color rgb="FF857362"/>
      </right>
      <top style="medium">
        <color rgb="FF857362"/>
      </top>
      <bottom/>
      <diagonal/>
    </border>
    <border>
      <left style="medium">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right style="thin">
        <color rgb="FF857362"/>
      </right>
      <top style="medium">
        <color rgb="FF857362"/>
      </top>
      <bottom style="thin">
        <color rgb="FF857362"/>
      </bottom>
      <diagonal/>
    </border>
    <border>
      <left/>
      <right/>
      <top style="medium">
        <color rgb="FF857362"/>
      </top>
      <bottom style="thin">
        <color rgb="FF857362"/>
      </bottom>
      <diagonal/>
    </border>
    <border>
      <left/>
      <right style="medium">
        <color rgb="FF857362"/>
      </right>
      <top style="medium">
        <color rgb="FF857362"/>
      </top>
      <bottom style="thin">
        <color rgb="FF857362"/>
      </bottom>
      <diagonal/>
    </border>
    <border>
      <left style="medium">
        <color rgb="FF857362"/>
      </left>
      <right/>
      <top/>
      <bottom style="thin">
        <color rgb="FF857362"/>
      </bottom>
      <diagonal/>
    </border>
    <border>
      <left/>
      <right/>
      <top style="thin">
        <color rgb="FF857362"/>
      </top>
      <bottom style="thin">
        <color rgb="FF857362"/>
      </bottom>
      <diagonal/>
    </border>
    <border>
      <left/>
      <right/>
      <top/>
      <bottom style="thin">
        <color rgb="FF857362"/>
      </bottom>
      <diagonal/>
    </border>
    <border>
      <left/>
      <right style="medium">
        <color rgb="FF857362"/>
      </right>
      <top/>
      <bottom style="thin">
        <color rgb="FF857362"/>
      </bottom>
      <diagonal/>
    </border>
    <border>
      <left/>
      <right style="medium">
        <color rgb="FF857362"/>
      </right>
      <top style="thin">
        <color rgb="FF857362"/>
      </top>
      <bottom style="thin">
        <color rgb="FF857362"/>
      </bottom>
      <diagonal/>
    </border>
    <border>
      <left/>
      <right/>
      <top style="thin">
        <color rgb="FF857362"/>
      </top>
      <bottom/>
      <diagonal/>
    </border>
    <border>
      <left/>
      <right style="medium">
        <color rgb="FF857362"/>
      </right>
      <top style="thin">
        <color rgb="FF857362"/>
      </top>
      <bottom/>
      <diagonal/>
    </border>
    <border>
      <left style="medium">
        <color rgb="FF857362"/>
      </left>
      <right/>
      <top style="thin">
        <color rgb="FF857362"/>
      </top>
      <bottom style="thin">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s>
  <cellStyleXfs count="7">
    <xf numFmtId="164" fontId="0" fillId="0" borderId="0" applyFont="0" applyFill="0" applyBorder="0" applyProtection="0">
      <alignment vertical="top"/>
    </xf>
    <xf numFmtId="0" fontId="1" fillId="0" borderId="0"/>
    <xf numFmtId="0" fontId="1" fillId="0" borderId="0"/>
    <xf numFmtId="0" fontId="5" fillId="6" borderId="0" applyBorder="0"/>
    <xf numFmtId="0" fontId="1" fillId="0" borderId="0"/>
    <xf numFmtId="0" fontId="8" fillId="0" borderId="0"/>
    <xf numFmtId="0" fontId="8" fillId="0" borderId="0"/>
  </cellStyleXfs>
  <cellXfs count="221">
    <xf numFmtId="164" fontId="0" fillId="0" borderId="0" xfId="0">
      <alignment vertical="top"/>
    </xf>
    <xf numFmtId="0" fontId="3" fillId="2" borderId="0" xfId="1" applyFont="1" applyFill="1" applyBorder="1" applyAlignment="1">
      <alignment vertical="center"/>
    </xf>
    <xf numFmtId="0" fontId="3" fillId="2" borderId="0" xfId="2" applyFont="1" applyFill="1" applyAlignment="1">
      <alignment horizontal="right" vertical="center"/>
    </xf>
    <xf numFmtId="0" fontId="3" fillId="2" borderId="0" xfId="1" applyFont="1" applyFill="1" applyBorder="1" applyAlignment="1">
      <alignment horizontal="right" vertical="center"/>
    </xf>
    <xf numFmtId="0" fontId="4" fillId="2" borderId="0" xfId="1" applyFont="1" applyFill="1" applyBorder="1" applyAlignment="1">
      <alignment horizontal="left" vertical="center"/>
    </xf>
    <xf numFmtId="0" fontId="1" fillId="3" borderId="0" xfId="1" applyFill="1" applyAlignment="1" applyProtection="1">
      <alignment vertical="center"/>
    </xf>
    <xf numFmtId="0" fontId="1" fillId="4" borderId="0" xfId="1" applyFill="1" applyAlignment="1" applyProtection="1">
      <alignment vertical="center"/>
    </xf>
    <xf numFmtId="0" fontId="1" fillId="0" borderId="0" xfId="1" applyAlignment="1" applyProtection="1">
      <alignment vertical="center"/>
    </xf>
    <xf numFmtId="0" fontId="5" fillId="0" borderId="0" xfId="1" applyFont="1" applyAlignment="1" applyProtection="1">
      <alignment vertical="center"/>
    </xf>
    <xf numFmtId="164" fontId="0" fillId="3" borderId="0" xfId="0" applyFill="1">
      <alignment vertical="top"/>
    </xf>
    <xf numFmtId="0" fontId="1" fillId="3" borderId="0" xfId="1" applyFill="1" applyAlignment="1">
      <alignment vertical="center"/>
    </xf>
    <xf numFmtId="0" fontId="6" fillId="4" borderId="3"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3" borderId="0" xfId="1" applyFont="1" applyFill="1" applyBorder="1" applyAlignment="1">
      <alignment horizontal="center" vertical="center"/>
    </xf>
    <xf numFmtId="0" fontId="6" fillId="4" borderId="5"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8" xfId="1" applyFont="1" applyFill="1" applyBorder="1" applyAlignment="1" applyProtection="1">
      <alignment horizontal="center" vertical="center"/>
    </xf>
    <xf numFmtId="0" fontId="6" fillId="4" borderId="9" xfId="1" applyFont="1" applyFill="1" applyBorder="1" applyAlignment="1" applyProtection="1">
      <alignment horizontal="center" vertical="center"/>
    </xf>
    <xf numFmtId="0" fontId="6" fillId="3" borderId="10" xfId="1" applyFont="1" applyFill="1" applyBorder="1" applyAlignment="1" applyProtection="1">
      <alignment vertical="center"/>
    </xf>
    <xf numFmtId="0" fontId="6" fillId="3" borderId="0" xfId="1" applyFont="1" applyFill="1" applyBorder="1" applyAlignment="1" applyProtection="1">
      <alignment vertical="center"/>
    </xf>
    <xf numFmtId="0" fontId="7"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0" xfId="1" applyFont="1" applyFill="1" applyAlignment="1" applyProtection="1">
      <alignment vertical="center"/>
    </xf>
    <xf numFmtId="0" fontId="8" fillId="0" borderId="11" xfId="1" applyFont="1" applyBorder="1" applyAlignment="1">
      <alignment vertical="center"/>
    </xf>
    <xf numFmtId="0" fontId="7" fillId="6" borderId="12" xfId="3" applyFont="1" applyBorder="1" applyAlignment="1" applyProtection="1">
      <alignment horizontal="center" vertical="center"/>
    </xf>
    <xf numFmtId="0" fontId="7" fillId="6" borderId="0" xfId="3" applyFont="1" applyBorder="1" applyAlignment="1" applyProtection="1">
      <alignment horizontal="center" vertical="center"/>
    </xf>
    <xf numFmtId="0" fontId="6" fillId="4" borderId="6" xfId="1" applyFont="1" applyFill="1" applyBorder="1" applyAlignment="1">
      <alignment vertical="center"/>
    </xf>
    <xf numFmtId="0" fontId="5" fillId="0" borderId="13" xfId="1" applyFont="1" applyBorder="1" applyAlignment="1">
      <alignment horizontal="center" vertical="center"/>
    </xf>
    <xf numFmtId="0" fontId="8" fillId="0" borderId="14" xfId="1" applyFont="1" applyBorder="1" applyAlignment="1">
      <alignment vertical="center"/>
    </xf>
    <xf numFmtId="0" fontId="7" fillId="3" borderId="14" xfId="1" applyFont="1" applyFill="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165" fontId="5" fillId="7" borderId="13" xfId="1" applyNumberFormat="1" applyFont="1" applyFill="1" applyBorder="1" applyAlignment="1" applyProtection="1">
      <alignment vertical="center"/>
      <protection locked="0"/>
    </xf>
    <xf numFmtId="165" fontId="5" fillId="7" borderId="14" xfId="1" applyNumberFormat="1" applyFont="1" applyFill="1" applyBorder="1" applyAlignment="1" applyProtection="1">
      <alignment vertical="center"/>
      <protection locked="0"/>
    </xf>
    <xf numFmtId="165" fontId="5" fillId="7" borderId="16" xfId="1" applyNumberFormat="1" applyFont="1" applyFill="1" applyBorder="1" applyAlignment="1" applyProtection="1">
      <alignment vertical="center"/>
      <protection locked="0"/>
    </xf>
    <xf numFmtId="165" fontId="9" fillId="3" borderId="13" xfId="1" applyNumberFormat="1" applyFont="1" applyFill="1" applyBorder="1" applyAlignment="1">
      <alignment horizontal="center" vertical="center"/>
    </xf>
    <xf numFmtId="165" fontId="9" fillId="3" borderId="16" xfId="1" applyNumberFormat="1" applyFont="1" applyFill="1" applyBorder="1" applyAlignment="1">
      <alignment horizontal="left" vertical="center"/>
    </xf>
    <xf numFmtId="164" fontId="0" fillId="3" borderId="0" xfId="0" applyFill="1" applyAlignment="1">
      <alignment horizontal="left"/>
    </xf>
    <xf numFmtId="0" fontId="5" fillId="5" borderId="0" xfId="1" applyFont="1" applyFill="1" applyAlignment="1" applyProtection="1">
      <alignment horizontal="center" vertical="center"/>
    </xf>
    <xf numFmtId="0" fontId="5" fillId="0" borderId="17" xfId="1" applyFont="1" applyBorder="1" applyAlignment="1">
      <alignment horizontal="center" vertical="center"/>
    </xf>
    <xf numFmtId="0" fontId="8" fillId="0" borderId="18" xfId="1" applyFont="1" applyBorder="1" applyAlignment="1">
      <alignment vertical="center"/>
    </xf>
    <xf numFmtId="0" fontId="7" fillId="3" borderId="18" xfId="1" applyFont="1" applyFill="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165" fontId="5" fillId="7" borderId="17" xfId="1" applyNumberFormat="1" applyFont="1" applyFill="1" applyBorder="1" applyAlignment="1" applyProtection="1">
      <alignment vertical="center"/>
      <protection locked="0"/>
    </xf>
    <xf numFmtId="165" fontId="5" fillId="7" borderId="18" xfId="1" applyNumberFormat="1" applyFont="1" applyFill="1" applyBorder="1" applyAlignment="1" applyProtection="1">
      <alignment vertical="center"/>
      <protection locked="0"/>
    </xf>
    <xf numFmtId="165" fontId="5" fillId="7" borderId="20" xfId="1" applyNumberFormat="1" applyFont="1" applyFill="1" applyBorder="1" applyAlignment="1" applyProtection="1">
      <alignment vertical="center"/>
      <protection locked="0"/>
    </xf>
    <xf numFmtId="165" fontId="5" fillId="3" borderId="17" xfId="1" applyNumberFormat="1" applyFont="1" applyFill="1" applyBorder="1" applyAlignment="1">
      <alignment vertical="center"/>
    </xf>
    <xf numFmtId="165" fontId="5" fillId="3" borderId="20" xfId="1" applyNumberFormat="1" applyFont="1" applyFill="1" applyBorder="1" applyAlignment="1">
      <alignment horizontal="left" vertical="center"/>
    </xf>
    <xf numFmtId="165" fontId="9" fillId="7" borderId="17" xfId="2" applyNumberFormat="1" applyFont="1" applyFill="1" applyBorder="1" applyAlignment="1" applyProtection="1">
      <alignment vertical="center"/>
      <protection locked="0"/>
    </xf>
    <xf numFmtId="165" fontId="9" fillId="7" borderId="18" xfId="2" applyNumberFormat="1" applyFont="1" applyFill="1" applyBorder="1" applyAlignment="1" applyProtection="1">
      <alignment vertical="center"/>
      <protection locked="0"/>
    </xf>
    <xf numFmtId="165" fontId="9" fillId="7" borderId="20" xfId="2" applyNumberFormat="1" applyFont="1" applyFill="1" applyBorder="1" applyAlignment="1" applyProtection="1">
      <alignment vertical="center"/>
      <protection locked="0"/>
    </xf>
    <xf numFmtId="0" fontId="5" fillId="0" borderId="21" xfId="1" applyFont="1" applyBorder="1" applyAlignment="1">
      <alignment horizontal="center" vertical="center"/>
    </xf>
    <xf numFmtId="0" fontId="8" fillId="0" borderId="22" xfId="1" applyFont="1" applyBorder="1" applyAlignment="1">
      <alignment vertical="center"/>
    </xf>
    <xf numFmtId="0" fontId="7" fillId="3" borderId="22" xfId="1" applyFont="1" applyFill="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165" fontId="5" fillId="7" borderId="21" xfId="1" applyNumberFormat="1" applyFont="1" applyFill="1" applyBorder="1" applyAlignment="1" applyProtection="1">
      <alignment vertical="center"/>
      <protection locked="0"/>
    </xf>
    <xf numFmtId="165" fontId="5" fillId="7" borderId="22" xfId="1" applyNumberFormat="1" applyFont="1" applyFill="1" applyBorder="1" applyAlignment="1" applyProtection="1">
      <alignment vertical="center"/>
      <protection locked="0"/>
    </xf>
    <xf numFmtId="165" fontId="5" fillId="7" borderId="24" xfId="1" applyNumberFormat="1" applyFont="1" applyFill="1" applyBorder="1" applyAlignment="1" applyProtection="1">
      <alignment vertical="center"/>
      <protection locked="0"/>
    </xf>
    <xf numFmtId="0" fontId="5" fillId="3" borderId="21" xfId="1" applyFont="1" applyFill="1" applyBorder="1" applyAlignment="1">
      <alignment vertical="center"/>
    </xf>
    <xf numFmtId="0" fontId="5" fillId="3" borderId="24" xfId="1" applyFont="1" applyFill="1" applyBorder="1" applyAlignment="1">
      <alignment horizontal="left" vertical="center"/>
    </xf>
    <xf numFmtId="0" fontId="5" fillId="3" borderId="0" xfId="1" applyFont="1" applyFill="1" applyAlignment="1">
      <alignment vertical="center"/>
    </xf>
    <xf numFmtId="0" fontId="5" fillId="3" borderId="0" xfId="1" applyFont="1" applyFill="1" applyAlignment="1">
      <alignment horizontal="left" vertical="center"/>
    </xf>
    <xf numFmtId="0" fontId="1" fillId="3" borderId="0" xfId="1" applyFill="1" applyAlignment="1">
      <alignment horizontal="left" vertical="center"/>
    </xf>
    <xf numFmtId="0" fontId="5" fillId="0" borderId="0" xfId="1" applyFont="1" applyFill="1" applyAlignment="1" applyProtection="1">
      <alignment horizontal="left" vertical="center"/>
    </xf>
    <xf numFmtId="0" fontId="7" fillId="4" borderId="0" xfId="4" applyFont="1" applyFill="1" applyAlignment="1" applyProtection="1">
      <alignment horizontal="center" vertical="center"/>
    </xf>
    <xf numFmtId="0" fontId="8" fillId="3" borderId="25" xfId="1" applyFont="1" applyFill="1" applyBorder="1" applyAlignment="1">
      <alignment vertical="center"/>
    </xf>
    <xf numFmtId="0" fontId="7" fillId="3" borderId="25" xfId="1" applyFont="1" applyFill="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165" fontId="5" fillId="8" borderId="17" xfId="1" applyNumberFormat="1" applyFont="1" applyFill="1" applyBorder="1" applyAlignment="1">
      <alignment vertical="center"/>
    </xf>
    <xf numFmtId="165" fontId="5" fillId="8" borderId="18" xfId="1" applyNumberFormat="1" applyFont="1" applyFill="1" applyBorder="1" applyAlignment="1">
      <alignment vertical="center"/>
    </xf>
    <xf numFmtId="165" fontId="5" fillId="8" borderId="20" xfId="1" applyNumberFormat="1" applyFont="1" applyFill="1" applyBorder="1" applyAlignment="1">
      <alignment vertical="center"/>
    </xf>
    <xf numFmtId="0" fontId="10" fillId="4" borderId="0" xfId="1" applyFont="1" applyFill="1" applyAlignment="1" applyProtection="1">
      <alignment vertical="center"/>
    </xf>
    <xf numFmtId="0" fontId="5" fillId="4" borderId="0" xfId="4" applyFont="1" applyFill="1" applyAlignment="1" applyProtection="1">
      <alignment horizontal="center" vertical="center"/>
    </xf>
    <xf numFmtId="0" fontId="5" fillId="3" borderId="0" xfId="1" applyFont="1" applyFill="1" applyAlignment="1" applyProtection="1">
      <alignment horizontal="center" vertical="center"/>
    </xf>
    <xf numFmtId="0" fontId="8" fillId="0" borderId="25" xfId="1" applyFont="1" applyBorder="1" applyAlignment="1">
      <alignment vertical="center"/>
    </xf>
    <xf numFmtId="0" fontId="10" fillId="0" borderId="0" xfId="1" applyFont="1" applyFill="1" applyAlignment="1" applyProtection="1">
      <alignment horizontal="center" vertical="center" wrapText="1"/>
    </xf>
    <xf numFmtId="0" fontId="1" fillId="0" borderId="0" xfId="1" applyFill="1" applyAlignment="1" applyProtection="1">
      <alignment vertical="center"/>
    </xf>
    <xf numFmtId="0" fontId="5" fillId="0" borderId="0" xfId="1" applyFont="1" applyFill="1" applyAlignment="1" applyProtection="1">
      <alignment horizontal="center" vertical="center" wrapText="1"/>
    </xf>
    <xf numFmtId="0" fontId="10" fillId="0" borderId="0" xfId="1" applyFont="1" applyFill="1" applyAlignment="1" applyProtection="1">
      <alignment horizontal="center" vertical="center"/>
    </xf>
    <xf numFmtId="0" fontId="10" fillId="4" borderId="0" xfId="4" applyFont="1" applyFill="1" applyAlignment="1" applyProtection="1">
      <alignment horizontal="center" vertical="center"/>
    </xf>
    <xf numFmtId="0" fontId="8" fillId="3" borderId="22" xfId="1" applyFont="1" applyFill="1" applyBorder="1" applyAlignment="1">
      <alignment vertical="center"/>
    </xf>
    <xf numFmtId="165" fontId="5" fillId="8" borderId="21" xfId="1" applyNumberFormat="1" applyFont="1" applyFill="1" applyBorder="1" applyAlignment="1">
      <alignment vertical="center"/>
    </xf>
    <xf numFmtId="165" fontId="5" fillId="8" borderId="22" xfId="1" applyNumberFormat="1" applyFont="1" applyFill="1" applyBorder="1" applyAlignment="1">
      <alignment vertical="center"/>
    </xf>
    <xf numFmtId="165" fontId="5" fillId="8" borderId="24" xfId="1" applyNumberFormat="1" applyFont="1" applyFill="1" applyBorder="1" applyAlignment="1">
      <alignment vertical="center"/>
    </xf>
    <xf numFmtId="165" fontId="5" fillId="3" borderId="21" xfId="1" applyNumberFormat="1" applyFont="1" applyFill="1" applyBorder="1" applyAlignment="1">
      <alignment vertical="center"/>
    </xf>
    <xf numFmtId="165" fontId="5" fillId="3" borderId="24" xfId="1" applyNumberFormat="1" applyFont="1" applyFill="1" applyBorder="1" applyAlignment="1">
      <alignment vertical="center"/>
    </xf>
    <xf numFmtId="0" fontId="5" fillId="0" borderId="27" xfId="1" applyFont="1" applyBorder="1" applyAlignment="1">
      <alignment horizontal="center" vertical="center"/>
    </xf>
    <xf numFmtId="0" fontId="8" fillId="0" borderId="28" xfId="1" applyFont="1" applyBorder="1" applyAlignment="1">
      <alignment vertical="center"/>
    </xf>
    <xf numFmtId="0" fontId="7" fillId="3" borderId="28" xfId="1" applyFont="1" applyFill="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165" fontId="5" fillId="8" borderId="27" xfId="1" applyNumberFormat="1" applyFont="1" applyFill="1" applyBorder="1" applyAlignment="1">
      <alignment vertical="center"/>
    </xf>
    <xf numFmtId="165" fontId="5" fillId="8" borderId="30" xfId="1" applyNumberFormat="1" applyFont="1" applyFill="1" applyBorder="1" applyAlignment="1">
      <alignment vertical="center"/>
    </xf>
    <xf numFmtId="165" fontId="5" fillId="8" borderId="31" xfId="1" applyNumberFormat="1" applyFont="1" applyFill="1" applyBorder="1" applyAlignment="1">
      <alignment vertical="center"/>
    </xf>
    <xf numFmtId="0" fontId="5" fillId="3" borderId="24" xfId="1" applyFont="1" applyFill="1" applyBorder="1" applyAlignment="1">
      <alignment vertical="center"/>
    </xf>
    <xf numFmtId="0" fontId="5" fillId="3" borderId="32" xfId="1" applyFont="1" applyFill="1" applyBorder="1" applyAlignment="1">
      <alignment vertical="center"/>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0" borderId="11" xfId="1" applyFont="1" applyBorder="1" applyAlignment="1">
      <alignment horizontal="center" vertical="center"/>
    </xf>
    <xf numFmtId="165" fontId="5" fillId="7" borderId="5" xfId="1" applyNumberFormat="1" applyFont="1" applyFill="1" applyBorder="1" applyAlignment="1" applyProtection="1">
      <alignment vertical="center"/>
      <protection locked="0"/>
    </xf>
    <xf numFmtId="165" fontId="5" fillId="7" borderId="3" xfId="1" applyNumberFormat="1" applyFont="1" applyFill="1" applyBorder="1" applyAlignment="1" applyProtection="1">
      <alignment vertical="center"/>
      <protection locked="0"/>
    </xf>
    <xf numFmtId="165" fontId="5" fillId="7" borderId="6" xfId="1" applyNumberFormat="1" applyFont="1" applyFill="1" applyBorder="1" applyAlignment="1" applyProtection="1">
      <alignment vertical="center"/>
      <protection locked="0"/>
    </xf>
    <xf numFmtId="0" fontId="5" fillId="3" borderId="5" xfId="1" applyFont="1" applyFill="1" applyBorder="1" applyAlignment="1">
      <alignment vertical="center"/>
    </xf>
    <xf numFmtId="0" fontId="5" fillId="3" borderId="6" xfId="1" applyFont="1" applyFill="1" applyBorder="1" applyAlignment="1">
      <alignment vertical="center"/>
    </xf>
    <xf numFmtId="0" fontId="1" fillId="3" borderId="0" xfId="1" applyFill="1" applyAlignment="1" applyProtection="1">
      <alignment vertical="center"/>
      <protection locked="0"/>
    </xf>
    <xf numFmtId="165" fontId="5" fillId="3" borderId="20" xfId="1" applyNumberFormat="1" applyFont="1" applyFill="1" applyBorder="1" applyAlignment="1">
      <alignment vertical="center"/>
    </xf>
    <xf numFmtId="0" fontId="8" fillId="0" borderId="30" xfId="1" applyFont="1" applyBorder="1" applyAlignment="1">
      <alignment vertical="center"/>
    </xf>
    <xf numFmtId="165" fontId="5" fillId="7" borderId="27" xfId="1" applyNumberFormat="1" applyFont="1" applyFill="1" applyBorder="1" applyAlignment="1" applyProtection="1">
      <alignment vertical="center"/>
      <protection locked="0"/>
    </xf>
    <xf numFmtId="165" fontId="5" fillId="7" borderId="30" xfId="1" applyNumberFormat="1" applyFont="1" applyFill="1" applyBorder="1" applyAlignment="1" applyProtection="1">
      <alignment vertical="center"/>
      <protection locked="0"/>
    </xf>
    <xf numFmtId="165" fontId="5" fillId="7" borderId="31" xfId="1" applyNumberFormat="1" applyFont="1" applyFill="1" applyBorder="1" applyAlignment="1" applyProtection="1">
      <alignment vertical="center"/>
      <protection locked="0"/>
    </xf>
    <xf numFmtId="165" fontId="9" fillId="7" borderId="21" xfId="2" applyNumberFormat="1" applyFont="1" applyFill="1" applyBorder="1" applyAlignment="1" applyProtection="1">
      <alignment vertical="center"/>
      <protection locked="0"/>
    </xf>
    <xf numFmtId="165" fontId="9" fillId="7" borderId="22" xfId="2" applyNumberFormat="1" applyFont="1" applyFill="1" applyBorder="1" applyAlignment="1" applyProtection="1">
      <alignment vertical="center"/>
      <protection locked="0"/>
    </xf>
    <xf numFmtId="165" fontId="9" fillId="7" borderId="24" xfId="2" applyNumberFormat="1" applyFont="1" applyFill="1" applyBorder="1" applyAlignment="1" applyProtection="1">
      <alignment vertical="center"/>
      <protection locked="0"/>
    </xf>
    <xf numFmtId="165" fontId="5" fillId="3" borderId="33" xfId="1" applyNumberFormat="1" applyFont="1" applyFill="1" applyBorder="1" applyAlignment="1">
      <alignment vertical="center"/>
    </xf>
    <xf numFmtId="165" fontId="5" fillId="3" borderId="34" xfId="1" applyNumberFormat="1" applyFont="1" applyFill="1" applyBorder="1" applyAlignment="1">
      <alignment horizontal="left" vertical="center"/>
    </xf>
    <xf numFmtId="0" fontId="5" fillId="3" borderId="0" xfId="1" applyFont="1" applyFill="1" applyBorder="1" applyAlignment="1">
      <alignment horizontal="center" vertical="center"/>
    </xf>
    <xf numFmtId="0" fontId="8" fillId="3" borderId="0" xfId="1" applyFont="1" applyFill="1" applyBorder="1" applyAlignment="1">
      <alignment vertical="center"/>
    </xf>
    <xf numFmtId="0" fontId="7" fillId="3" borderId="0" xfId="1" applyFont="1" applyFill="1" applyBorder="1" applyAlignment="1">
      <alignment horizontal="center" vertical="center"/>
    </xf>
    <xf numFmtId="165" fontId="5" fillId="3" borderId="0" xfId="1" applyNumberFormat="1" applyFont="1" applyFill="1" applyBorder="1" applyAlignment="1">
      <alignment vertical="center"/>
    </xf>
    <xf numFmtId="0" fontId="5" fillId="3" borderId="0" xfId="1" applyFont="1" applyFill="1" applyBorder="1" applyAlignment="1">
      <alignment vertical="center"/>
    </xf>
    <xf numFmtId="0" fontId="8" fillId="0" borderId="35" xfId="1" applyFont="1" applyBorder="1" applyAlignment="1">
      <alignment vertical="center"/>
    </xf>
    <xf numFmtId="0" fontId="7" fillId="3" borderId="35" xfId="1" applyFont="1" applyFill="1" applyBorder="1" applyAlignment="1">
      <alignment horizontal="center" vertical="center"/>
    </xf>
    <xf numFmtId="0" fontId="7" fillId="0" borderId="35" xfId="1" applyFont="1" applyBorder="1" applyAlignment="1">
      <alignment horizontal="center" vertical="center"/>
    </xf>
    <xf numFmtId="0" fontId="7" fillId="3" borderId="36" xfId="1" applyFont="1" applyFill="1" applyBorder="1" applyAlignment="1">
      <alignment horizontal="center" vertical="center"/>
    </xf>
    <xf numFmtId="10" fontId="5" fillId="9" borderId="13" xfId="1" applyNumberFormat="1" applyFont="1" applyFill="1" applyBorder="1" applyAlignment="1">
      <alignment vertical="center"/>
    </xf>
    <xf numFmtId="10" fontId="5" fillId="9" borderId="14" xfId="1" applyNumberFormat="1" applyFont="1" applyFill="1" applyBorder="1" applyAlignment="1">
      <alignment vertical="center"/>
    </xf>
    <xf numFmtId="10" fontId="5" fillId="9" borderId="16" xfId="1" applyNumberFormat="1" applyFont="1" applyFill="1" applyBorder="1" applyAlignment="1">
      <alignment vertical="center"/>
    </xf>
    <xf numFmtId="0" fontId="5" fillId="3" borderId="13" xfId="1" applyFont="1" applyFill="1" applyBorder="1" applyAlignment="1">
      <alignment vertical="center"/>
    </xf>
    <xf numFmtId="0" fontId="5" fillId="3" borderId="16" xfId="1" applyFont="1" applyFill="1" applyBorder="1" applyAlignment="1">
      <alignment vertical="center"/>
    </xf>
    <xf numFmtId="0" fontId="7" fillId="3" borderId="29" xfId="1" applyFont="1" applyFill="1" applyBorder="1" applyAlignment="1">
      <alignment horizontal="center" vertical="center"/>
    </xf>
    <xf numFmtId="10" fontId="9" fillId="7" borderId="21" xfId="2" applyNumberFormat="1" applyFont="1" applyFill="1" applyBorder="1" applyAlignment="1" applyProtection="1">
      <alignment vertical="center"/>
      <protection locked="0"/>
    </xf>
    <xf numFmtId="10" fontId="9" fillId="7" borderId="22" xfId="2" applyNumberFormat="1" applyFont="1" applyFill="1" applyBorder="1" applyAlignment="1" applyProtection="1">
      <alignment vertical="center"/>
      <protection locked="0"/>
    </xf>
    <xf numFmtId="10" fontId="9" fillId="7" borderId="24" xfId="2" applyNumberFormat="1" applyFont="1" applyFill="1" applyBorder="1" applyAlignment="1" applyProtection="1">
      <alignment vertical="center"/>
      <protection locked="0"/>
    </xf>
    <xf numFmtId="0" fontId="5" fillId="3" borderId="27" xfId="1" applyFont="1" applyFill="1" applyBorder="1" applyAlignment="1">
      <alignment vertical="center"/>
    </xf>
    <xf numFmtId="0" fontId="5" fillId="3" borderId="31" xfId="1" applyFont="1" applyFill="1" applyBorder="1" applyAlignment="1">
      <alignment vertical="center"/>
    </xf>
    <xf numFmtId="10" fontId="5" fillId="3" borderId="0" xfId="1" applyNumberFormat="1" applyFont="1" applyFill="1" applyBorder="1" applyAlignment="1">
      <alignment vertical="center"/>
    </xf>
    <xf numFmtId="0" fontId="2" fillId="3" borderId="0" xfId="1" applyFont="1" applyFill="1" applyAlignment="1">
      <alignment vertical="center"/>
    </xf>
    <xf numFmtId="0" fontId="5" fillId="8" borderId="0" xfId="1" applyFont="1" applyFill="1" applyAlignment="1" applyProtection="1">
      <alignment horizontal="center" vertical="center"/>
    </xf>
    <xf numFmtId="165" fontId="5" fillId="8" borderId="13" xfId="1" applyNumberFormat="1" applyFont="1" applyFill="1" applyBorder="1" applyAlignment="1">
      <alignment vertical="center"/>
    </xf>
    <xf numFmtId="165" fontId="5" fillId="8" borderId="14" xfId="1" applyNumberFormat="1" applyFont="1" applyFill="1" applyBorder="1" applyAlignment="1">
      <alignment vertical="center"/>
    </xf>
    <xf numFmtId="165" fontId="5" fillId="8" borderId="16" xfId="1" applyNumberFormat="1" applyFont="1" applyFill="1" applyBorder="1" applyAlignment="1">
      <alignment vertical="center"/>
    </xf>
    <xf numFmtId="165" fontId="9" fillId="3" borderId="13" xfId="1" quotePrefix="1" applyNumberFormat="1" applyFont="1" applyFill="1" applyBorder="1" applyAlignment="1">
      <alignment horizontal="left" vertical="center"/>
    </xf>
    <xf numFmtId="165" fontId="9" fillId="3" borderId="16" xfId="1" applyNumberFormat="1" applyFont="1" applyFill="1" applyBorder="1" applyAlignment="1">
      <alignment horizontal="center" vertical="center"/>
    </xf>
    <xf numFmtId="165" fontId="5" fillId="8" borderId="5" xfId="1" applyNumberFormat="1" applyFont="1" applyFill="1" applyBorder="1" applyAlignment="1">
      <alignment vertical="center"/>
    </xf>
    <xf numFmtId="165" fontId="5" fillId="8" borderId="3" xfId="1" applyNumberFormat="1" applyFont="1" applyFill="1" applyBorder="1" applyAlignment="1">
      <alignment vertical="center"/>
    </xf>
    <xf numFmtId="165" fontId="5" fillId="8" borderId="6" xfId="1" applyNumberFormat="1" applyFont="1" applyFill="1" applyBorder="1" applyAlignment="1">
      <alignment vertical="center"/>
    </xf>
    <xf numFmtId="165" fontId="9" fillId="3" borderId="5" xfId="1" quotePrefix="1" applyNumberFormat="1" applyFont="1" applyFill="1" applyBorder="1" applyAlignment="1">
      <alignment horizontal="left" vertical="center"/>
    </xf>
    <xf numFmtId="165" fontId="5" fillId="3" borderId="34" xfId="1" applyNumberFormat="1" applyFont="1" applyFill="1" applyBorder="1" applyAlignment="1">
      <alignment vertical="center"/>
    </xf>
    <xf numFmtId="0" fontId="11" fillId="3" borderId="0" xfId="5" applyFont="1" applyFill="1" applyAlignment="1">
      <alignment vertical="center"/>
    </xf>
    <xf numFmtId="0" fontId="8" fillId="3" borderId="0" xfId="5" applyFont="1" applyFill="1" applyAlignment="1">
      <alignment vertical="center"/>
    </xf>
    <xf numFmtId="0" fontId="8" fillId="3" borderId="0" xfId="5" applyFont="1" applyFill="1" applyBorder="1" applyAlignment="1">
      <alignment vertical="center"/>
    </xf>
    <xf numFmtId="0" fontId="1" fillId="3" borderId="0" xfId="1" applyFill="1" applyBorder="1" applyAlignment="1">
      <alignment vertical="center"/>
    </xf>
    <xf numFmtId="0" fontId="12" fillId="7" borderId="18" xfId="1" applyFont="1" applyFill="1" applyBorder="1" applyAlignment="1">
      <alignment horizontal="center" vertical="center"/>
    </xf>
    <xf numFmtId="0" fontId="12" fillId="3" borderId="0" xfId="1" applyFont="1" applyFill="1" applyBorder="1" applyAlignment="1">
      <alignment horizontal="left" vertical="center"/>
    </xf>
    <xf numFmtId="0" fontId="12" fillId="10" borderId="18" xfId="1" applyFont="1" applyFill="1" applyBorder="1" applyAlignment="1">
      <alignment horizontal="center" vertical="center"/>
    </xf>
    <xf numFmtId="0" fontId="12" fillId="8" borderId="18" xfId="1" applyFont="1" applyFill="1" applyBorder="1" applyAlignment="1">
      <alignment horizontal="center" vertical="center"/>
    </xf>
    <xf numFmtId="0" fontId="12" fillId="11" borderId="18" xfId="1" applyFont="1" applyFill="1" applyBorder="1" applyAlignment="1">
      <alignment horizontal="center" vertical="center"/>
    </xf>
    <xf numFmtId="0" fontId="8" fillId="3" borderId="0" xfId="5" applyFill="1" applyAlignment="1">
      <alignment vertical="center"/>
    </xf>
    <xf numFmtId="0" fontId="13" fillId="3" borderId="0" xfId="1" applyNumberFormat="1" applyFont="1" applyFill="1" applyBorder="1" applyAlignment="1" applyProtection="1">
      <alignment vertical="center"/>
    </xf>
    <xf numFmtId="0" fontId="14" fillId="3" borderId="0" xfId="6" applyFont="1" applyFill="1" applyBorder="1" applyAlignment="1" applyProtection="1">
      <alignment horizontal="left" vertical="center"/>
    </xf>
    <xf numFmtId="0" fontId="14" fillId="3" borderId="0" xfId="6" applyFont="1" applyFill="1" applyBorder="1" applyAlignment="1" applyProtection="1">
      <alignment vertical="center"/>
    </xf>
    <xf numFmtId="0" fontId="8" fillId="3" borderId="0" xfId="6" applyFont="1" applyFill="1" applyAlignment="1" applyProtection="1">
      <alignment vertical="center"/>
    </xf>
    <xf numFmtId="0" fontId="8" fillId="3" borderId="0" xfId="6" applyFont="1" applyFill="1" applyAlignment="1" applyProtection="1">
      <alignment horizontal="left" vertical="center"/>
    </xf>
    <xf numFmtId="0" fontId="1" fillId="3" borderId="0" xfId="1" applyFill="1" applyProtection="1"/>
    <xf numFmtId="0" fontId="11" fillId="0" borderId="13" xfId="6" applyFont="1" applyFill="1" applyBorder="1" applyAlignment="1" applyProtection="1">
      <alignment horizontal="center" vertical="top"/>
    </xf>
    <xf numFmtId="0" fontId="11" fillId="4" borderId="38" xfId="6" applyFont="1" applyFill="1" applyBorder="1" applyAlignment="1" applyProtection="1">
      <alignment horizontal="left" vertical="top"/>
    </xf>
    <xf numFmtId="0" fontId="11" fillId="4" borderId="39" xfId="6" applyFont="1" applyFill="1" applyBorder="1" applyAlignment="1" applyProtection="1">
      <alignment horizontal="left" vertical="top"/>
    </xf>
    <xf numFmtId="0" fontId="11" fillId="4" borderId="40" xfId="6" applyFont="1" applyFill="1" applyBorder="1" applyAlignment="1" applyProtection="1">
      <alignment horizontal="left" vertical="top"/>
    </xf>
    <xf numFmtId="0" fontId="11" fillId="4" borderId="41" xfId="6" applyFont="1" applyFill="1" applyBorder="1" applyAlignment="1" applyProtection="1">
      <alignment horizontal="left" vertical="top"/>
    </xf>
    <xf numFmtId="0" fontId="8" fillId="0" borderId="17" xfId="6" applyNumberFormat="1" applyFont="1" applyFill="1" applyBorder="1" applyAlignment="1" applyProtection="1">
      <alignment horizontal="center" vertical="top"/>
    </xf>
    <xf numFmtId="0" fontId="11" fillId="4" borderId="17" xfId="6" applyNumberFormat="1" applyFont="1" applyFill="1" applyBorder="1" applyAlignment="1" applyProtection="1">
      <alignment horizontal="left" vertical="top"/>
    </xf>
    <xf numFmtId="49" fontId="8" fillId="4" borderId="19" xfId="6" applyNumberFormat="1" applyFont="1" applyFill="1" applyBorder="1" applyAlignment="1" applyProtection="1">
      <alignment horizontal="left" vertical="top" wrapText="1"/>
    </xf>
    <xf numFmtId="49" fontId="8" fillId="4" borderId="39" xfId="6" applyNumberFormat="1" applyFont="1" applyFill="1" applyBorder="1" applyAlignment="1" applyProtection="1">
      <alignment horizontal="left" vertical="top" wrapText="1"/>
    </xf>
    <xf numFmtId="49" fontId="8" fillId="4" borderId="42" xfId="6" applyNumberFormat="1" applyFont="1" applyFill="1" applyBorder="1" applyAlignment="1" applyProtection="1">
      <alignment horizontal="left" vertical="top" wrapText="1"/>
    </xf>
    <xf numFmtId="49" fontId="8" fillId="3" borderId="0" xfId="6" applyNumberFormat="1" applyFont="1" applyFill="1" applyBorder="1" applyAlignment="1" applyProtection="1">
      <alignment vertical="top"/>
    </xf>
    <xf numFmtId="164" fontId="15" fillId="4" borderId="17" xfId="0" applyFont="1" applyFill="1" applyBorder="1">
      <alignment vertical="top"/>
    </xf>
    <xf numFmtId="49" fontId="11" fillId="4" borderId="19" xfId="6" applyNumberFormat="1" applyFont="1" applyFill="1" applyBorder="1" applyAlignment="1" applyProtection="1">
      <alignment horizontal="left" vertical="top" wrapText="1"/>
    </xf>
    <xf numFmtId="49" fontId="11" fillId="4" borderId="39" xfId="6" applyNumberFormat="1" applyFont="1" applyFill="1" applyBorder="1" applyAlignment="1" applyProtection="1">
      <alignment horizontal="left" vertical="top" wrapText="1"/>
    </xf>
    <xf numFmtId="49" fontId="11" fillId="4" borderId="42" xfId="6" applyNumberFormat="1" applyFont="1" applyFill="1" applyBorder="1" applyAlignment="1" applyProtection="1">
      <alignment horizontal="left" vertical="top" wrapText="1"/>
    </xf>
    <xf numFmtId="0" fontId="8" fillId="0" borderId="17" xfId="6" applyNumberFormat="1" applyFont="1" applyFill="1" applyBorder="1" applyAlignment="1" applyProtection="1">
      <alignment horizontal="center" vertical="top" wrapText="1"/>
    </xf>
    <xf numFmtId="0" fontId="8" fillId="0" borderId="33" xfId="6" applyNumberFormat="1" applyFont="1" applyFill="1" applyBorder="1" applyAlignment="1" applyProtection="1">
      <alignment horizontal="center" vertical="top" wrapText="1"/>
    </xf>
    <xf numFmtId="0" fontId="11" fillId="4" borderId="45" xfId="6" applyNumberFormat="1" applyFont="1" applyFill="1" applyBorder="1" applyAlignment="1" applyProtection="1">
      <alignment horizontal="left" vertical="top"/>
    </xf>
    <xf numFmtId="0" fontId="11" fillId="4" borderId="39" xfId="6" applyNumberFormat="1" applyFont="1" applyFill="1" applyBorder="1" applyAlignment="1" applyProtection="1">
      <alignment horizontal="left" vertical="top" wrapText="1"/>
    </xf>
    <xf numFmtId="0" fontId="8" fillId="3" borderId="21" xfId="6" applyNumberFormat="1" applyFont="1" applyFill="1" applyBorder="1" applyAlignment="1" applyProtection="1">
      <alignment horizontal="center" vertical="top"/>
    </xf>
    <xf numFmtId="49" fontId="8" fillId="3" borderId="23" xfId="6" applyNumberFormat="1" applyFont="1" applyFill="1" applyBorder="1" applyAlignment="1" applyProtection="1">
      <alignment horizontal="left" vertical="top" wrapText="1"/>
    </xf>
    <xf numFmtId="49" fontId="8" fillId="3" borderId="46" xfId="6" applyNumberFormat="1" applyFont="1" applyFill="1" applyBorder="1" applyAlignment="1" applyProtection="1">
      <alignment horizontal="left" vertical="top" wrapText="1"/>
    </xf>
    <xf numFmtId="49" fontId="8" fillId="3" borderId="47" xfId="6" applyNumberFormat="1" applyFont="1" applyFill="1" applyBorder="1" applyAlignment="1" applyProtection="1">
      <alignment horizontal="left" vertical="top" wrapText="1"/>
    </xf>
    <xf numFmtId="49" fontId="8" fillId="0" borderId="26" xfId="6" applyNumberFormat="1" applyFont="1" applyFill="1" applyBorder="1" applyAlignment="1" applyProtection="1">
      <alignment horizontal="left" vertical="top" wrapText="1"/>
    </xf>
    <xf numFmtId="49" fontId="8" fillId="0" borderId="43" xfId="6" applyNumberFormat="1" applyFont="1" applyFill="1" applyBorder="1" applyAlignment="1" applyProtection="1">
      <alignment horizontal="left" vertical="top" wrapText="1"/>
    </xf>
    <xf numFmtId="49" fontId="8" fillId="0" borderId="44" xfId="6" applyNumberFormat="1" applyFont="1" applyFill="1" applyBorder="1" applyAlignment="1" applyProtection="1">
      <alignment horizontal="left" vertical="top" wrapText="1"/>
    </xf>
    <xf numFmtId="49" fontId="8" fillId="0" borderId="19" xfId="6" applyNumberFormat="1" applyFont="1" applyFill="1" applyBorder="1" applyAlignment="1" applyProtection="1">
      <alignment horizontal="left" vertical="top" wrapText="1"/>
    </xf>
    <xf numFmtId="49" fontId="8" fillId="0" borderId="39" xfId="6" applyNumberFormat="1" applyFont="1" applyFill="1" applyBorder="1" applyAlignment="1" applyProtection="1">
      <alignment horizontal="left" vertical="top" wrapText="1"/>
    </xf>
    <xf numFmtId="49" fontId="8" fillId="0" borderId="42" xfId="6" applyNumberFormat="1" applyFont="1" applyFill="1" applyBorder="1" applyAlignment="1" applyProtection="1">
      <alignment horizontal="left" vertical="top" wrapText="1"/>
    </xf>
    <xf numFmtId="164" fontId="0" fillId="0" borderId="39" xfId="0" applyBorder="1" applyAlignment="1">
      <alignment horizontal="left" vertical="top" wrapText="1"/>
    </xf>
    <xf numFmtId="164" fontId="0" fillId="0" borderId="42" xfId="0" applyBorder="1" applyAlignment="1">
      <alignment horizontal="left" vertical="top" wrapText="1"/>
    </xf>
    <xf numFmtId="0" fontId="13" fillId="4" borderId="1" xfId="1" applyNumberFormat="1" applyFont="1" applyFill="1" applyBorder="1" applyAlignment="1" applyProtection="1">
      <alignment horizontal="left" vertical="center"/>
    </xf>
    <xf numFmtId="0" fontId="13" fillId="4" borderId="11" xfId="1" applyNumberFormat="1" applyFont="1" applyFill="1" applyBorder="1" applyAlignment="1" applyProtection="1">
      <alignment horizontal="left" vertical="center"/>
    </xf>
    <xf numFmtId="0" fontId="13" fillId="4" borderId="7" xfId="1" applyNumberFormat="1" applyFont="1" applyFill="1" applyBorder="1" applyAlignment="1" applyProtection="1">
      <alignment horizontal="left" vertical="center"/>
    </xf>
    <xf numFmtId="49" fontId="8" fillId="0" borderId="1" xfId="1" applyNumberFormat="1" applyFont="1" applyFill="1" applyBorder="1" applyAlignment="1" applyProtection="1">
      <alignment horizontal="left" vertical="top" wrapText="1"/>
    </xf>
    <xf numFmtId="49" fontId="8" fillId="0" borderId="11" xfId="1" applyNumberFormat="1" applyFont="1" applyFill="1" applyBorder="1" applyAlignment="1" applyProtection="1">
      <alignment horizontal="left" vertical="top" wrapText="1"/>
    </xf>
    <xf numFmtId="49" fontId="8" fillId="0" borderId="7" xfId="1" applyNumberFormat="1" applyFont="1" applyFill="1" applyBorder="1" applyAlignment="1" applyProtection="1">
      <alignment horizontal="left" vertical="top" wrapText="1"/>
    </xf>
    <xf numFmtId="0" fontId="11" fillId="0" borderId="15" xfId="6" applyFont="1" applyFill="1" applyBorder="1" applyAlignment="1" applyProtection="1">
      <alignment horizontal="left" vertical="top"/>
    </xf>
    <xf numFmtId="0" fontId="11" fillId="0" borderId="36" xfId="6" applyFont="1" applyFill="1" applyBorder="1" applyAlignment="1" applyProtection="1">
      <alignment horizontal="left" vertical="top"/>
    </xf>
    <xf numFmtId="0" fontId="11" fillId="0" borderId="37" xfId="6" applyFont="1" applyFill="1" applyBorder="1" applyAlignment="1" applyProtection="1">
      <alignment horizontal="left" vertical="top"/>
    </xf>
    <xf numFmtId="0" fontId="8" fillId="0" borderId="39" xfId="6" applyNumberFormat="1" applyFont="1" applyFill="1" applyBorder="1" applyAlignment="1" applyProtection="1">
      <alignment horizontal="left" vertical="top" wrapText="1"/>
    </xf>
    <xf numFmtId="0" fontId="8" fillId="0" borderId="42" xfId="6" applyNumberFormat="1" applyFont="1" applyFill="1" applyBorder="1" applyAlignment="1" applyProtection="1">
      <alignment horizontal="left" vertical="top" wrapText="1"/>
    </xf>
    <xf numFmtId="0" fontId="4" fillId="2" borderId="0" xfId="1" applyFont="1" applyFill="1" applyBorder="1" applyAlignment="1">
      <alignment horizontal="left" vertical="center"/>
    </xf>
    <xf numFmtId="0" fontId="6" fillId="4" borderId="1" xfId="1" applyFont="1" applyFill="1" applyBorder="1" applyAlignment="1">
      <alignment horizontal="left" vertical="center"/>
    </xf>
    <xf numFmtId="0" fontId="6" fillId="4" borderId="2" xfId="1" applyFont="1" applyFill="1" applyBorder="1" applyAlignment="1">
      <alignment horizontal="left" vertical="center"/>
    </xf>
    <xf numFmtId="0" fontId="5" fillId="5" borderId="0" xfId="1" applyFont="1" applyFill="1" applyAlignment="1" applyProtection="1">
      <alignment horizontal="center" vertical="center" wrapText="1"/>
    </xf>
    <xf numFmtId="0" fontId="6" fillId="4" borderId="11" xfId="1" applyFont="1" applyFill="1" applyBorder="1" applyAlignment="1">
      <alignment horizontal="left" vertical="center"/>
    </xf>
    <xf numFmtId="0" fontId="6" fillId="4" borderId="7" xfId="1" applyFont="1" applyFill="1" applyBorder="1" applyAlignment="1">
      <alignment horizontal="left" vertical="center"/>
    </xf>
    <xf numFmtId="0" fontId="7" fillId="4" borderId="1" xfId="1" applyFont="1" applyFill="1" applyBorder="1" applyAlignment="1">
      <alignment horizontal="center" vertical="center"/>
    </xf>
    <xf numFmtId="0" fontId="7" fillId="4" borderId="11" xfId="1" applyFont="1" applyFill="1" applyBorder="1" applyAlignment="1">
      <alignment horizontal="center" vertical="center"/>
    </xf>
    <xf numFmtId="0" fontId="7" fillId="4" borderId="7" xfId="1" applyFont="1" applyFill="1" applyBorder="1" applyAlignment="1">
      <alignment horizontal="center" vertical="center"/>
    </xf>
  </cellXfs>
  <cellStyles count="7">
    <cellStyle name="Normal" xfId="0" builtinId="0"/>
    <cellStyle name="Normal 2" xfId="5"/>
    <cellStyle name="Normal 2 2" xfId="6"/>
    <cellStyle name="Normal 2 3" xfId="2"/>
    <cellStyle name="Normal 3 2" xfId="1"/>
    <cellStyle name="Normal 4 2" xfId="4"/>
    <cellStyle name="Validation error" xfId="3"/>
  </cellStyles>
  <dxfs count="46">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3135312</xdr:colOff>
      <xdr:row>260</xdr:row>
      <xdr:rowOff>500063</xdr:rowOff>
    </xdr:from>
    <xdr:ext cx="184731" cy="264560"/>
    <xdr:sp macro="" textlink="">
      <xdr:nvSpPr>
        <xdr:cNvPr id="2" name="TextBox 1">
          <a:extLst>
            <a:ext uri="{FF2B5EF4-FFF2-40B4-BE49-F238E27FC236}">
              <a16:creationId xmlns="" xmlns:a16="http://schemas.microsoft.com/office/drawing/2014/main" id="{00000000-0008-0000-2200-000002000000}"/>
            </a:ext>
          </a:extLst>
        </xdr:cNvPr>
        <xdr:cNvSpPr txBox="1"/>
      </xdr:nvSpPr>
      <xdr:spPr>
        <a:xfrm>
          <a:off x="3763962" y="485727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660400</xdr:colOff>
      <xdr:row>260</xdr:row>
      <xdr:rowOff>546100</xdr:rowOff>
    </xdr:from>
    <xdr:ext cx="9699625" cy="239809"/>
    <xdr:sp macro="" textlink="">
      <xdr:nvSpPr>
        <xdr:cNvPr id="3" name="TextBox 2">
          <a:extLst>
            <a:ext uri="{FF2B5EF4-FFF2-40B4-BE49-F238E27FC236}">
              <a16:creationId xmlns="" xmlns:a16="http://schemas.microsoft.com/office/drawing/2014/main" id="{00000000-0008-0000-2200-000003000000}"/>
            </a:ext>
          </a:extLst>
        </xdr:cNvPr>
        <xdr:cNvSpPr txBox="1"/>
      </xdr:nvSpPr>
      <xdr:spPr>
        <a:xfrm>
          <a:off x="12376150" y="48618775"/>
          <a:ext cx="9699625"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000" baseline="0">
            <a:solidFill>
              <a:schemeClr val="dk1"/>
            </a:solidFill>
            <a:latin typeface="Arial" panose="020B0604020202020204" pitchFamily="34" charset="0"/>
            <a:ea typeface="+mn-ea"/>
            <a:cs typeface="+mn-cs"/>
          </a:endParaRPr>
        </a:p>
      </xdr:txBody>
    </xdr:sp>
    <xdr:clientData/>
  </xdr:oneCellAnchor>
  <xdr:oneCellAnchor>
    <xdr:from>
      <xdr:col>2</xdr:col>
      <xdr:colOff>1738312</xdr:colOff>
      <xdr:row>256</xdr:row>
      <xdr:rowOff>150812</xdr:rowOff>
    </xdr:from>
    <xdr:ext cx="184731" cy="264560"/>
    <xdr:sp macro="" textlink="">
      <xdr:nvSpPr>
        <xdr:cNvPr id="4" name="TextBox 3">
          <a:extLst>
            <a:ext uri="{FF2B5EF4-FFF2-40B4-BE49-F238E27FC236}">
              <a16:creationId xmlns="" xmlns:a16="http://schemas.microsoft.com/office/drawing/2014/main" id="{00000000-0008-0000-2200-000007000000}"/>
            </a:ext>
          </a:extLst>
        </xdr:cNvPr>
        <xdr:cNvSpPr txBox="1"/>
      </xdr:nvSpPr>
      <xdr:spPr>
        <a:xfrm>
          <a:off x="2366962" y="47432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3135312</xdr:colOff>
      <xdr:row>260</xdr:row>
      <xdr:rowOff>500063</xdr:rowOff>
    </xdr:from>
    <xdr:ext cx="184731" cy="264560"/>
    <xdr:sp macro="" textlink="">
      <xdr:nvSpPr>
        <xdr:cNvPr id="2" name="TextBox 1">
          <a:extLst>
            <a:ext uri="{FF2B5EF4-FFF2-40B4-BE49-F238E27FC236}">
              <a16:creationId xmlns:a16="http://schemas.microsoft.com/office/drawing/2014/main" xmlns="" id="{00000000-0008-0000-2200-000002000000}"/>
            </a:ext>
          </a:extLst>
        </xdr:cNvPr>
        <xdr:cNvSpPr txBox="1"/>
      </xdr:nvSpPr>
      <xdr:spPr>
        <a:xfrm>
          <a:off x="3763962" y="485822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10</xdr:col>
      <xdr:colOff>660400</xdr:colOff>
      <xdr:row>260</xdr:row>
      <xdr:rowOff>546100</xdr:rowOff>
    </xdr:from>
    <xdr:ext cx="9699625" cy="239809"/>
    <xdr:sp macro="" textlink="">
      <xdr:nvSpPr>
        <xdr:cNvPr id="3" name="TextBox 2">
          <a:extLst>
            <a:ext uri="{FF2B5EF4-FFF2-40B4-BE49-F238E27FC236}">
              <a16:creationId xmlns:a16="http://schemas.microsoft.com/office/drawing/2014/main" xmlns="" id="{00000000-0008-0000-2200-000003000000}"/>
            </a:ext>
          </a:extLst>
        </xdr:cNvPr>
        <xdr:cNvSpPr txBox="1"/>
      </xdr:nvSpPr>
      <xdr:spPr>
        <a:xfrm>
          <a:off x="12376150" y="48628300"/>
          <a:ext cx="9699625"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000" baseline="0">
            <a:solidFill>
              <a:schemeClr val="dk1"/>
            </a:solidFill>
            <a:latin typeface="Arial" panose="020B0604020202020204" pitchFamily="34" charset="0"/>
            <a:ea typeface="+mn-ea"/>
            <a:cs typeface="+mn-cs"/>
          </a:endParaRPr>
        </a:p>
      </xdr:txBody>
    </xdr:sp>
    <xdr:clientData/>
  </xdr:oneCellAnchor>
  <xdr:oneCellAnchor>
    <xdr:from>
      <xdr:col>2</xdr:col>
      <xdr:colOff>1738312</xdr:colOff>
      <xdr:row>256</xdr:row>
      <xdr:rowOff>150812</xdr:rowOff>
    </xdr:from>
    <xdr:ext cx="184731" cy="264560"/>
    <xdr:sp macro="" textlink="">
      <xdr:nvSpPr>
        <xdr:cNvPr id="4" name="TextBox 3">
          <a:extLst>
            <a:ext uri="{FF2B5EF4-FFF2-40B4-BE49-F238E27FC236}">
              <a16:creationId xmlns:a16="http://schemas.microsoft.com/office/drawing/2014/main" xmlns="" id="{00000000-0008-0000-2200-000007000000}"/>
            </a:ext>
          </a:extLst>
        </xdr:cNvPr>
        <xdr:cNvSpPr txBox="1"/>
      </xdr:nvSpPr>
      <xdr:spPr>
        <a:xfrm>
          <a:off x="2366962" y="474424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U/PR/PR19/ASTO/07%20Feb%202019%20-%20UU%20Response%20to%20IAP%20Feedback/I012%20-%20PR19-Business-plan-data-tables-Jan2019%20(United%20Utilities%20-%20fast%20track)%20-%20Corrected.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Outputs (Non-Group)"/>
      <sheetName val="CLEAR_SHEET"/>
      <sheetName val="Validation flags"/>
      <sheetName val="APPOINTEE"/>
      <sheetName val="AppValidation"/>
      <sheetName val="AppPCview"/>
      <sheetName val="App1"/>
      <sheetName val="App1 guide"/>
      <sheetName val="App1a"/>
      <sheetName val="App1a guide"/>
      <sheetName val="App1b"/>
      <sheetName val="App1b guide"/>
      <sheetName val="App2"/>
      <sheetName val="App4"/>
      <sheetName val="App17"/>
      <sheetName val="App26"/>
      <sheetName val="App29"/>
      <sheetName val="WATER&gt;&gt;"/>
      <sheetName val="WS1"/>
      <sheetName val="WS1a"/>
      <sheetName val="WS12"/>
      <sheetName val="WS12a"/>
      <sheetName val="WResources&gt;&gt;"/>
      <sheetName val="Wr3"/>
      <sheetName val="WNetwork+&gt;&gt;"/>
      <sheetName val="Wn3"/>
      <sheetName val="WASTEWATER&gt;&gt;"/>
      <sheetName val="WWS1"/>
      <sheetName val="WWS1a"/>
      <sheetName val="WWNetwork+&gt;&gt;"/>
      <sheetName val="WWn5"/>
      <sheetName val="Dummy&gt;&gt;"/>
      <sheetName val="Dmmy1"/>
      <sheetName val="Dmmy7"/>
      <sheetName val="UUAdditional&gt;&gt;"/>
      <sheetName val="App28"/>
      <sheetName val="WWS1 September Format"/>
    </sheetNames>
    <sheetDataSet>
      <sheetData sheetId="0" refreshError="1"/>
      <sheetData sheetId="1" refreshError="1"/>
      <sheetData sheetId="2">
        <row r="3">
          <cell r="B3" t="str">
            <v>United Utilities</v>
          </cell>
          <cell r="H3">
            <v>0</v>
          </cell>
        </row>
      </sheetData>
      <sheetData sheetId="3" refreshError="1"/>
      <sheetData sheetId="4">
        <row r="2">
          <cell r="D2" t="str">
            <v>United Utilities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ow r="122">
          <cell r="H122">
            <v>0.17</v>
          </cell>
          <cell r="I122">
            <v>0.17</v>
          </cell>
          <cell r="J122">
            <v>0.17</v>
          </cell>
          <cell r="K122">
            <v>0.17</v>
          </cell>
          <cell r="L122">
            <v>0.17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0083"/>
  </sheetPr>
  <dimension ref="A1:AF318"/>
  <sheetViews>
    <sheetView topLeftCell="A67" workbookViewId="0">
      <selection activeCell="H20" sqref="H20"/>
    </sheetView>
  </sheetViews>
  <sheetFormatPr defaultColWidth="0" defaultRowHeight="14.25" customHeight="1" zeroHeight="1" outlineLevelRow="1" x14ac:dyDescent="0.2"/>
  <cols>
    <col min="1" max="1" width="1.625" style="9" customWidth="1"/>
    <col min="2" max="2" width="6.625" style="9" customWidth="1"/>
    <col min="3" max="3" width="83.625" style="9" bestFit="1" customWidth="1"/>
    <col min="4" max="4" width="12.125" style="9" bestFit="1" customWidth="1"/>
    <col min="5" max="6" width="5.625" style="9" customWidth="1"/>
    <col min="7" max="11" width="9.625" style="9" customWidth="1"/>
    <col min="12" max="12" width="2.625" style="9" customWidth="1"/>
    <col min="13" max="13" width="53.625" style="9" bestFit="1" customWidth="1"/>
    <col min="14" max="14" width="27.125" style="9" bestFit="1" customWidth="1"/>
    <col min="15" max="15" width="2.625" style="9" customWidth="1"/>
    <col min="16" max="16" width="21.625" style="7" customWidth="1"/>
    <col min="17" max="17" width="36" style="7" bestFit="1" customWidth="1"/>
    <col min="18" max="18" width="3" style="5" customWidth="1"/>
    <col min="19" max="19" width="2.625" style="82" hidden="1" customWidth="1"/>
    <col min="20" max="24" width="8.125" style="82" hidden="1" customWidth="1"/>
    <col min="25" max="25" width="1.625" style="82" hidden="1" customWidth="1"/>
    <col min="26" max="26" width="2.625" style="82" hidden="1" customWidth="1"/>
    <col min="27" max="31" width="9.625" style="25" hidden="1" customWidth="1"/>
    <col min="32" max="32" width="1.625" style="82" hidden="1" customWidth="1"/>
    <col min="33" max="16384" width="9.625" style="9" hidden="1"/>
  </cols>
  <sheetData>
    <row r="1" spans="2:32" ht="20.25" x14ac:dyDescent="0.2">
      <c r="B1" s="1" t="s">
        <v>0</v>
      </c>
      <c r="C1" s="1"/>
      <c r="D1" s="1"/>
      <c r="E1" s="1"/>
      <c r="F1" s="1"/>
      <c r="G1" s="1"/>
      <c r="H1" s="1"/>
      <c r="I1" s="1"/>
      <c r="J1" s="1"/>
      <c r="K1" s="2" t="str">
        <f>[1]AppValidation!$D$2</f>
        <v>United Utilities</v>
      </c>
      <c r="L1" s="3"/>
      <c r="M1" s="212" t="s">
        <v>1</v>
      </c>
      <c r="N1" s="212"/>
      <c r="O1" s="212"/>
      <c r="P1" s="212"/>
      <c r="Q1" s="4"/>
      <c r="S1" s="6"/>
      <c r="T1" s="7"/>
      <c r="U1" s="7"/>
      <c r="V1" s="7"/>
      <c r="W1" s="7"/>
      <c r="X1" s="7"/>
      <c r="Y1" s="6"/>
      <c r="Z1" s="6"/>
      <c r="AA1" s="8"/>
      <c r="AB1" s="8"/>
      <c r="AC1" s="8"/>
      <c r="AD1" s="8"/>
      <c r="AE1" s="8"/>
      <c r="AF1" s="6"/>
    </row>
    <row r="2" spans="2:32" ht="15" thickBot="1" x14ac:dyDescent="0.25">
      <c r="B2" s="10"/>
      <c r="C2" s="10"/>
      <c r="D2" s="10"/>
      <c r="E2" s="10"/>
      <c r="F2" s="10"/>
      <c r="G2" s="10"/>
      <c r="H2" s="10"/>
      <c r="I2" s="10"/>
      <c r="J2" s="10"/>
      <c r="K2" s="10"/>
      <c r="L2" s="10"/>
      <c r="M2" s="10"/>
      <c r="N2" s="10"/>
      <c r="P2" s="5"/>
      <c r="Q2" s="5"/>
      <c r="S2" s="6"/>
      <c r="T2" s="7"/>
      <c r="U2" s="7"/>
      <c r="V2" s="7"/>
      <c r="W2" s="7"/>
      <c r="X2" s="7"/>
      <c r="Y2" s="6"/>
      <c r="Z2" s="6"/>
      <c r="AA2" s="8"/>
      <c r="AB2" s="8"/>
      <c r="AC2" s="8"/>
      <c r="AD2" s="8"/>
      <c r="AE2" s="8"/>
      <c r="AF2" s="6"/>
    </row>
    <row r="3" spans="2:32" ht="15" thickBot="1" x14ac:dyDescent="0.25">
      <c r="B3" s="213" t="s">
        <v>2</v>
      </c>
      <c r="C3" s="214"/>
      <c r="D3" s="11" t="s">
        <v>3</v>
      </c>
      <c r="E3" s="12" t="s">
        <v>4</v>
      </c>
      <c r="F3" s="13" t="s">
        <v>5</v>
      </c>
      <c r="G3" s="14" t="s">
        <v>6</v>
      </c>
      <c r="H3" s="12" t="s">
        <v>7</v>
      </c>
      <c r="I3" s="12" t="s">
        <v>8</v>
      </c>
      <c r="J3" s="12" t="s">
        <v>9</v>
      </c>
      <c r="K3" s="15" t="s">
        <v>10</v>
      </c>
      <c r="L3" s="16"/>
      <c r="M3" s="17" t="s">
        <v>11</v>
      </c>
      <c r="N3" s="18" t="s">
        <v>12</v>
      </c>
      <c r="P3" s="19" t="s">
        <v>13</v>
      </c>
      <c r="Q3" s="20" t="s">
        <v>14</v>
      </c>
      <c r="S3" s="6"/>
      <c r="T3" s="7"/>
      <c r="U3" s="7"/>
      <c r="V3" s="7"/>
      <c r="W3" s="7"/>
      <c r="X3" s="7"/>
      <c r="Y3" s="6"/>
      <c r="Z3" s="6"/>
      <c r="AA3" s="8"/>
      <c r="AB3" s="8"/>
      <c r="AC3" s="8"/>
      <c r="AD3" s="8"/>
      <c r="AE3" s="8"/>
      <c r="AF3" s="6"/>
    </row>
    <row r="4" spans="2:32" ht="15" customHeight="1" thickBot="1" x14ac:dyDescent="0.25">
      <c r="B4" s="10"/>
      <c r="C4" s="10"/>
      <c r="D4" s="10"/>
      <c r="E4" s="10"/>
      <c r="F4" s="10"/>
      <c r="G4" s="10"/>
      <c r="H4" s="10"/>
      <c r="I4" s="10"/>
      <c r="J4" s="10"/>
      <c r="K4" s="10"/>
      <c r="L4" s="10"/>
      <c r="M4" s="10"/>
      <c r="N4" s="10"/>
      <c r="P4" s="21"/>
      <c r="Q4" s="22"/>
      <c r="S4" s="6"/>
      <c r="T4" s="215" t="s">
        <v>15</v>
      </c>
      <c r="U4" s="215"/>
      <c r="V4" s="215"/>
      <c r="W4" s="215"/>
      <c r="X4" s="215"/>
      <c r="Y4" s="6"/>
      <c r="Z4" s="6"/>
      <c r="AA4" s="215" t="s">
        <v>16</v>
      </c>
      <c r="AB4" s="215"/>
      <c r="AC4" s="215"/>
      <c r="AD4" s="215"/>
      <c r="AE4" s="215"/>
      <c r="AF4" s="6"/>
    </row>
    <row r="5" spans="2:32" ht="15" thickBot="1" x14ac:dyDescent="0.25">
      <c r="B5" s="213" t="s">
        <v>17</v>
      </c>
      <c r="C5" s="216"/>
      <c r="D5" s="216"/>
      <c r="E5" s="216"/>
      <c r="F5" s="217"/>
      <c r="G5" s="218" t="s">
        <v>18</v>
      </c>
      <c r="H5" s="219"/>
      <c r="I5" s="219"/>
      <c r="J5" s="219"/>
      <c r="K5" s="220"/>
      <c r="L5" s="10"/>
      <c r="M5" s="10"/>
      <c r="N5" s="10"/>
      <c r="P5" s="5"/>
      <c r="Q5" s="5"/>
      <c r="S5" s="6"/>
      <c r="T5" s="23" t="s">
        <v>19</v>
      </c>
      <c r="U5" s="24"/>
      <c r="V5" s="24"/>
      <c r="W5" s="24"/>
      <c r="X5" s="24"/>
      <c r="Y5" s="6"/>
      <c r="Z5" s="6"/>
      <c r="AB5" s="24"/>
      <c r="AC5" s="24"/>
      <c r="AD5" s="24"/>
      <c r="AE5" s="24"/>
      <c r="AF5" s="6"/>
    </row>
    <row r="6" spans="2:32" ht="15" thickBot="1" x14ac:dyDescent="0.25">
      <c r="B6" s="10"/>
      <c r="C6" s="26"/>
      <c r="D6" s="10"/>
      <c r="E6" s="10"/>
      <c r="F6" s="10"/>
      <c r="G6" s="10"/>
      <c r="H6" s="10"/>
      <c r="I6" s="10"/>
      <c r="J6" s="10"/>
      <c r="K6" s="10"/>
      <c r="L6" s="10"/>
      <c r="M6" s="10"/>
      <c r="N6" s="10"/>
      <c r="P6" s="27"/>
      <c r="Q6" s="28"/>
      <c r="S6" s="6"/>
      <c r="T6" s="24"/>
      <c r="U6" s="24"/>
      <c r="V6" s="24"/>
      <c r="W6" s="24"/>
      <c r="X6" s="24"/>
      <c r="Y6" s="6"/>
      <c r="Z6" s="6"/>
      <c r="AA6" s="24"/>
      <c r="AB6" s="24"/>
      <c r="AC6" s="24"/>
      <c r="AD6" s="24"/>
      <c r="AE6" s="24"/>
      <c r="AF6" s="6"/>
    </row>
    <row r="7" spans="2:32" ht="15" thickBot="1" x14ac:dyDescent="0.25">
      <c r="B7" s="14" t="s">
        <v>20</v>
      </c>
      <c r="C7" s="29" t="s">
        <v>21</v>
      </c>
      <c r="D7" s="10"/>
      <c r="E7" s="10"/>
      <c r="F7" s="10"/>
      <c r="G7" s="10"/>
      <c r="H7" s="10"/>
      <c r="I7" s="10"/>
      <c r="J7" s="10"/>
      <c r="K7" s="10"/>
      <c r="L7" s="10"/>
      <c r="M7" s="10"/>
      <c r="N7" s="10"/>
      <c r="P7" s="27"/>
      <c r="Q7" s="28"/>
      <c r="S7" s="6"/>
      <c r="T7" s="7"/>
      <c r="U7" s="7"/>
      <c r="V7" s="7"/>
      <c r="W7" s="7"/>
      <c r="X7" s="7"/>
      <c r="Y7" s="6"/>
      <c r="Z7" s="6"/>
      <c r="AA7" s="8" t="s">
        <v>22</v>
      </c>
      <c r="AB7" s="8"/>
      <c r="AC7" s="8"/>
      <c r="AD7" s="8"/>
      <c r="AE7" s="8"/>
      <c r="AF7" s="6"/>
    </row>
    <row r="8" spans="2:32" x14ac:dyDescent="0.2">
      <c r="B8" s="30">
        <v>1</v>
      </c>
      <c r="C8" s="31" t="s">
        <v>23</v>
      </c>
      <c r="D8" s="32" t="s">
        <v>24</v>
      </c>
      <c r="E8" s="33" t="s">
        <v>25</v>
      </c>
      <c r="F8" s="34">
        <v>3</v>
      </c>
      <c r="G8" s="35">
        <v>5.7196767549249392</v>
      </c>
      <c r="H8" s="36">
        <v>5.8205764771580517</v>
      </c>
      <c r="I8" s="36">
        <v>5.8172994400552271</v>
      </c>
      <c r="J8" s="36">
        <v>5.7811527729175234</v>
      </c>
      <c r="K8" s="37">
        <v>5.7246141385580405</v>
      </c>
      <c r="L8" s="10"/>
      <c r="M8" s="38"/>
      <c r="N8" s="39" t="s">
        <v>26</v>
      </c>
      <c r="O8" s="40"/>
      <c r="P8" s="27">
        <f t="shared" ref="P8:P18" si="0" xml:space="preserve"> IF( SUM( T8:X8 ) = 0, 0, $T$5 )</f>
        <v>0</v>
      </c>
      <c r="Q8" s="27">
        <f xml:space="preserve"> IF( SUM( AA8:AE8 ) = 0, 0, $AA$7 )</f>
        <v>0</v>
      </c>
      <c r="S8" s="6"/>
      <c r="T8" s="41">
        <f t="shared" ref="T8:X18" si="1" xml:space="preserve"> IF( ISNUMBER(G8), 0, 1 )</f>
        <v>0</v>
      </c>
      <c r="U8" s="41">
        <f t="shared" si="1"/>
        <v>0</v>
      </c>
      <c r="V8" s="41">
        <f t="shared" si="1"/>
        <v>0</v>
      </c>
      <c r="W8" s="41">
        <f t="shared" si="1"/>
        <v>0</v>
      </c>
      <c r="X8" s="41">
        <f t="shared" si="1"/>
        <v>0</v>
      </c>
      <c r="Y8" s="6"/>
      <c r="Z8" s="6"/>
      <c r="AA8" s="41">
        <f t="shared" ref="AA8:AE18" si="2">IF( AND( ISNUMBER( G8), G8&gt;=0), 0, 1)</f>
        <v>0</v>
      </c>
      <c r="AB8" s="41">
        <f t="shared" si="2"/>
        <v>0</v>
      </c>
      <c r="AC8" s="41">
        <f t="shared" si="2"/>
        <v>0</v>
      </c>
      <c r="AD8" s="41">
        <f t="shared" si="2"/>
        <v>0</v>
      </c>
      <c r="AE8" s="41">
        <f t="shared" si="2"/>
        <v>0</v>
      </c>
      <c r="AF8" s="6"/>
    </row>
    <row r="9" spans="2:32" x14ac:dyDescent="0.2">
      <c r="B9" s="42">
        <f>B8+1</f>
        <v>2</v>
      </c>
      <c r="C9" s="43" t="s">
        <v>27</v>
      </c>
      <c r="D9" s="44" t="s">
        <v>28</v>
      </c>
      <c r="E9" s="45" t="s">
        <v>25</v>
      </c>
      <c r="F9" s="46">
        <v>3</v>
      </c>
      <c r="G9" s="47">
        <v>0</v>
      </c>
      <c r="H9" s="48">
        <v>0</v>
      </c>
      <c r="I9" s="48">
        <v>0</v>
      </c>
      <c r="J9" s="48">
        <v>0</v>
      </c>
      <c r="K9" s="49">
        <v>0</v>
      </c>
      <c r="L9" s="10"/>
      <c r="M9" s="50"/>
      <c r="N9" s="51" t="s">
        <v>26</v>
      </c>
      <c r="O9" s="40"/>
      <c r="P9" s="27">
        <f t="shared" si="0"/>
        <v>0</v>
      </c>
      <c r="Q9" s="27">
        <f t="shared" ref="Q9:Q18" si="3" xml:space="preserve"> IF( SUM( AA9:AE9 ) = 0, 0, $AA$7 )</f>
        <v>0</v>
      </c>
      <c r="S9" s="6"/>
      <c r="T9" s="41">
        <f t="shared" si="1"/>
        <v>0</v>
      </c>
      <c r="U9" s="41">
        <f t="shared" si="1"/>
        <v>0</v>
      </c>
      <c r="V9" s="41">
        <f t="shared" si="1"/>
        <v>0</v>
      </c>
      <c r="W9" s="41">
        <f t="shared" si="1"/>
        <v>0</v>
      </c>
      <c r="X9" s="41">
        <f t="shared" si="1"/>
        <v>0</v>
      </c>
      <c r="Y9" s="6"/>
      <c r="Z9" s="6"/>
      <c r="AA9" s="41">
        <f t="shared" si="2"/>
        <v>0</v>
      </c>
      <c r="AB9" s="41">
        <f t="shared" si="2"/>
        <v>0</v>
      </c>
      <c r="AC9" s="41">
        <f t="shared" si="2"/>
        <v>0</v>
      </c>
      <c r="AD9" s="41">
        <f t="shared" si="2"/>
        <v>0</v>
      </c>
      <c r="AE9" s="41">
        <f t="shared" si="2"/>
        <v>0</v>
      </c>
      <c r="AF9" s="6"/>
    </row>
    <row r="10" spans="2:32" x14ac:dyDescent="0.2">
      <c r="B10" s="42">
        <f t="shared" ref="B10:B18" si="4">B9+1</f>
        <v>3</v>
      </c>
      <c r="C10" s="43" t="s">
        <v>29</v>
      </c>
      <c r="D10" s="44" t="s">
        <v>30</v>
      </c>
      <c r="E10" s="45" t="s">
        <v>25</v>
      </c>
      <c r="F10" s="46">
        <v>3</v>
      </c>
      <c r="G10" s="47">
        <v>0</v>
      </c>
      <c r="H10" s="48">
        <v>0</v>
      </c>
      <c r="I10" s="48">
        <v>0</v>
      </c>
      <c r="J10" s="48">
        <v>0</v>
      </c>
      <c r="K10" s="49">
        <v>0</v>
      </c>
      <c r="L10" s="10"/>
      <c r="M10" s="50"/>
      <c r="N10" s="51" t="s">
        <v>26</v>
      </c>
      <c r="O10" s="40"/>
      <c r="P10" s="27">
        <f t="shared" si="0"/>
        <v>0</v>
      </c>
      <c r="Q10" s="27">
        <f t="shared" si="3"/>
        <v>0</v>
      </c>
      <c r="S10" s="6"/>
      <c r="T10" s="41">
        <f t="shared" si="1"/>
        <v>0</v>
      </c>
      <c r="U10" s="41">
        <f t="shared" si="1"/>
        <v>0</v>
      </c>
      <c r="V10" s="41">
        <f t="shared" si="1"/>
        <v>0</v>
      </c>
      <c r="W10" s="41">
        <f t="shared" si="1"/>
        <v>0</v>
      </c>
      <c r="X10" s="41">
        <f t="shared" si="1"/>
        <v>0</v>
      </c>
      <c r="Y10" s="6"/>
      <c r="Z10" s="6"/>
      <c r="AA10" s="41">
        <f t="shared" si="2"/>
        <v>0</v>
      </c>
      <c r="AB10" s="41">
        <f t="shared" si="2"/>
        <v>0</v>
      </c>
      <c r="AC10" s="41">
        <f t="shared" si="2"/>
        <v>0</v>
      </c>
      <c r="AD10" s="41">
        <f t="shared" si="2"/>
        <v>0</v>
      </c>
      <c r="AE10" s="41">
        <f t="shared" si="2"/>
        <v>0</v>
      </c>
      <c r="AF10" s="6"/>
    </row>
    <row r="11" spans="2:32" x14ac:dyDescent="0.2">
      <c r="B11" s="42">
        <f t="shared" si="4"/>
        <v>4</v>
      </c>
      <c r="C11" s="43" t="s">
        <v>31</v>
      </c>
      <c r="D11" s="44" t="s">
        <v>32</v>
      </c>
      <c r="E11" s="45" t="s">
        <v>25</v>
      </c>
      <c r="F11" s="46">
        <v>3</v>
      </c>
      <c r="G11" s="47">
        <v>0.95212213810070734</v>
      </c>
      <c r="H11" s="48">
        <v>0.9664230441174203</v>
      </c>
      <c r="I11" s="48">
        <v>0.97932464482227621</v>
      </c>
      <c r="J11" s="48">
        <v>1.0226329089677189</v>
      </c>
      <c r="K11" s="49">
        <v>1.0908756701747779</v>
      </c>
      <c r="L11" s="10"/>
      <c r="M11" s="50"/>
      <c r="N11" s="51" t="s">
        <v>26</v>
      </c>
      <c r="O11" s="40"/>
      <c r="P11" s="27">
        <f t="shared" si="0"/>
        <v>0</v>
      </c>
      <c r="Q11" s="27">
        <f t="shared" si="3"/>
        <v>0</v>
      </c>
      <c r="S11" s="6"/>
      <c r="T11" s="41">
        <f t="shared" si="1"/>
        <v>0</v>
      </c>
      <c r="U11" s="41">
        <f t="shared" si="1"/>
        <v>0</v>
      </c>
      <c r="V11" s="41">
        <f t="shared" si="1"/>
        <v>0</v>
      </c>
      <c r="W11" s="41">
        <f t="shared" si="1"/>
        <v>0</v>
      </c>
      <c r="X11" s="41">
        <f t="shared" si="1"/>
        <v>0</v>
      </c>
      <c r="Y11" s="6"/>
      <c r="Z11" s="6"/>
      <c r="AA11" s="41">
        <f t="shared" si="2"/>
        <v>0</v>
      </c>
      <c r="AB11" s="41">
        <f t="shared" si="2"/>
        <v>0</v>
      </c>
      <c r="AC11" s="41">
        <f t="shared" si="2"/>
        <v>0</v>
      </c>
      <c r="AD11" s="41">
        <f t="shared" si="2"/>
        <v>0</v>
      </c>
      <c r="AE11" s="41">
        <f t="shared" si="2"/>
        <v>0</v>
      </c>
      <c r="AF11" s="6"/>
    </row>
    <row r="12" spans="2:32" x14ac:dyDescent="0.2">
      <c r="B12" s="42">
        <f t="shared" si="4"/>
        <v>5</v>
      </c>
      <c r="C12" s="43" t="s">
        <v>33</v>
      </c>
      <c r="D12" s="44" t="s">
        <v>34</v>
      </c>
      <c r="E12" s="45" t="s">
        <v>25</v>
      </c>
      <c r="F12" s="46">
        <v>3</v>
      </c>
      <c r="G12" s="47">
        <v>0</v>
      </c>
      <c r="H12" s="48">
        <v>0</v>
      </c>
      <c r="I12" s="48">
        <v>0</v>
      </c>
      <c r="J12" s="48">
        <v>0</v>
      </c>
      <c r="K12" s="49">
        <v>0</v>
      </c>
      <c r="L12" s="10"/>
      <c r="M12" s="50"/>
      <c r="N12" s="51" t="s">
        <v>26</v>
      </c>
      <c r="O12" s="40"/>
      <c r="P12" s="27">
        <f t="shared" si="0"/>
        <v>0</v>
      </c>
      <c r="Q12" s="27">
        <f t="shared" si="3"/>
        <v>0</v>
      </c>
      <c r="S12" s="6"/>
      <c r="T12" s="41">
        <f t="shared" si="1"/>
        <v>0</v>
      </c>
      <c r="U12" s="41">
        <f t="shared" si="1"/>
        <v>0</v>
      </c>
      <c r="V12" s="41">
        <f t="shared" si="1"/>
        <v>0</v>
      </c>
      <c r="W12" s="41">
        <f t="shared" si="1"/>
        <v>0</v>
      </c>
      <c r="X12" s="41">
        <f t="shared" si="1"/>
        <v>0</v>
      </c>
      <c r="Y12" s="6"/>
      <c r="Z12" s="6"/>
      <c r="AA12" s="41">
        <f t="shared" si="2"/>
        <v>0</v>
      </c>
      <c r="AB12" s="41">
        <f t="shared" si="2"/>
        <v>0</v>
      </c>
      <c r="AC12" s="41">
        <f t="shared" si="2"/>
        <v>0</v>
      </c>
      <c r="AD12" s="41">
        <f t="shared" si="2"/>
        <v>0</v>
      </c>
      <c r="AE12" s="41">
        <f t="shared" si="2"/>
        <v>0</v>
      </c>
      <c r="AF12" s="6"/>
    </row>
    <row r="13" spans="2:32" x14ac:dyDescent="0.2">
      <c r="B13" s="42">
        <f t="shared" si="4"/>
        <v>6</v>
      </c>
      <c r="C13" s="43" t="s">
        <v>35</v>
      </c>
      <c r="D13" s="44" t="s">
        <v>36</v>
      </c>
      <c r="E13" s="45" t="s">
        <v>25</v>
      </c>
      <c r="F13" s="46">
        <v>3</v>
      </c>
      <c r="G13" s="47">
        <v>0</v>
      </c>
      <c r="H13" s="48">
        <v>0</v>
      </c>
      <c r="I13" s="48">
        <v>0</v>
      </c>
      <c r="J13" s="48">
        <v>0</v>
      </c>
      <c r="K13" s="49">
        <v>0</v>
      </c>
      <c r="L13" s="10"/>
      <c r="M13" s="50"/>
      <c r="N13" s="51" t="s">
        <v>26</v>
      </c>
      <c r="O13" s="40"/>
      <c r="P13" s="27">
        <f t="shared" si="0"/>
        <v>0</v>
      </c>
      <c r="Q13" s="27">
        <f t="shared" si="3"/>
        <v>0</v>
      </c>
      <c r="S13" s="6"/>
      <c r="T13" s="41">
        <f t="shared" si="1"/>
        <v>0</v>
      </c>
      <c r="U13" s="41">
        <f t="shared" si="1"/>
        <v>0</v>
      </c>
      <c r="V13" s="41">
        <f t="shared" si="1"/>
        <v>0</v>
      </c>
      <c r="W13" s="41">
        <f t="shared" si="1"/>
        <v>0</v>
      </c>
      <c r="X13" s="41">
        <f t="shared" si="1"/>
        <v>0</v>
      </c>
      <c r="Y13" s="6"/>
      <c r="Z13" s="6"/>
      <c r="AA13" s="41">
        <f t="shared" si="2"/>
        <v>0</v>
      </c>
      <c r="AB13" s="41">
        <f t="shared" si="2"/>
        <v>0</v>
      </c>
      <c r="AC13" s="41">
        <f t="shared" si="2"/>
        <v>0</v>
      </c>
      <c r="AD13" s="41">
        <f t="shared" si="2"/>
        <v>0</v>
      </c>
      <c r="AE13" s="41">
        <f t="shared" si="2"/>
        <v>0</v>
      </c>
      <c r="AF13" s="6"/>
    </row>
    <row r="14" spans="2:32" x14ac:dyDescent="0.2">
      <c r="B14" s="42">
        <f t="shared" si="4"/>
        <v>7</v>
      </c>
      <c r="C14" s="43" t="s">
        <v>37</v>
      </c>
      <c r="D14" s="44" t="s">
        <v>38</v>
      </c>
      <c r="E14" s="45" t="s">
        <v>25</v>
      </c>
      <c r="F14" s="46">
        <v>3</v>
      </c>
      <c r="G14" s="52">
        <v>7.7054748937133857</v>
      </c>
      <c r="H14" s="53">
        <v>7.627787859159473</v>
      </c>
      <c r="I14" s="53">
        <v>7.6341138654612308</v>
      </c>
      <c r="J14" s="53">
        <v>7.6753481983459277</v>
      </c>
      <c r="K14" s="54">
        <v>7.7814213922379309</v>
      </c>
      <c r="L14" s="10"/>
      <c r="M14" s="50"/>
      <c r="N14" s="51" t="s">
        <v>26</v>
      </c>
      <c r="O14" s="40"/>
      <c r="P14" s="27">
        <f t="shared" si="0"/>
        <v>0</v>
      </c>
      <c r="Q14" s="27">
        <f t="shared" si="3"/>
        <v>0</v>
      </c>
      <c r="S14" s="6"/>
      <c r="T14" s="41">
        <f>IF('[1]Validation flags'!$H$3=1,0, IF( ISNUMBER(G14), 0, 1 ))</f>
        <v>0</v>
      </c>
      <c r="U14" s="41">
        <f>IF('[1]Validation flags'!$H$3=1,0, IF( ISNUMBER(H14), 0, 1 ))</f>
        <v>0</v>
      </c>
      <c r="V14" s="41">
        <f>IF('[1]Validation flags'!$H$3=1,0, IF( ISNUMBER(I14), 0, 1 ))</f>
        <v>0</v>
      </c>
      <c r="W14" s="41">
        <f>IF('[1]Validation flags'!$H$3=1,0, IF( ISNUMBER(J14), 0, 1 ))</f>
        <v>0</v>
      </c>
      <c r="X14" s="41">
        <f>IF('[1]Validation flags'!$H$3=1,0, IF( ISNUMBER(K14), 0, 1 ))</f>
        <v>0</v>
      </c>
      <c r="Y14" s="6"/>
      <c r="Z14" s="6"/>
      <c r="AA14" s="41">
        <f t="shared" si="2"/>
        <v>0</v>
      </c>
      <c r="AB14" s="41">
        <f t="shared" si="2"/>
        <v>0</v>
      </c>
      <c r="AC14" s="41">
        <f t="shared" si="2"/>
        <v>0</v>
      </c>
      <c r="AD14" s="41">
        <f t="shared" si="2"/>
        <v>0</v>
      </c>
      <c r="AE14" s="41">
        <f t="shared" si="2"/>
        <v>0</v>
      </c>
      <c r="AF14" s="6"/>
    </row>
    <row r="15" spans="2:32" x14ac:dyDescent="0.2">
      <c r="B15" s="42">
        <f t="shared" si="4"/>
        <v>8</v>
      </c>
      <c r="C15" s="43" t="s">
        <v>39</v>
      </c>
      <c r="D15" s="44" t="s">
        <v>40</v>
      </c>
      <c r="E15" s="45" t="s">
        <v>25</v>
      </c>
      <c r="F15" s="46">
        <v>3</v>
      </c>
      <c r="G15" s="52">
        <v>0.85943026758489061</v>
      </c>
      <c r="H15" s="53">
        <v>0.91933370616182541</v>
      </c>
      <c r="I15" s="53">
        <v>1.1072129988010895</v>
      </c>
      <c r="J15" s="53">
        <v>1.5064576252979132</v>
      </c>
      <c r="K15" s="54">
        <v>2.2145369800930266</v>
      </c>
      <c r="L15" s="10"/>
      <c r="M15" s="50"/>
      <c r="N15" s="51" t="s">
        <v>26</v>
      </c>
      <c r="O15" s="40"/>
      <c r="P15" s="27">
        <f t="shared" si="0"/>
        <v>0</v>
      </c>
      <c r="Q15" s="27">
        <f t="shared" si="3"/>
        <v>0</v>
      </c>
      <c r="S15" s="6"/>
      <c r="T15" s="41">
        <f>IF('[1]Validation flags'!$H$3=1,0, IF( ISNUMBER(G15), 0, 1 ))</f>
        <v>0</v>
      </c>
      <c r="U15" s="41">
        <f>IF('[1]Validation flags'!$H$3=1,0, IF( ISNUMBER(H15), 0, 1 ))</f>
        <v>0</v>
      </c>
      <c r="V15" s="41">
        <f>IF('[1]Validation flags'!$H$3=1,0, IF( ISNUMBER(I15), 0, 1 ))</f>
        <v>0</v>
      </c>
      <c r="W15" s="41">
        <f>IF('[1]Validation flags'!$H$3=1,0, IF( ISNUMBER(J15), 0, 1 ))</f>
        <v>0</v>
      </c>
      <c r="X15" s="41">
        <f>IF('[1]Validation flags'!$H$3=1,0, IF( ISNUMBER(K15), 0, 1 ))</f>
        <v>0</v>
      </c>
      <c r="Y15" s="6"/>
      <c r="Z15" s="6"/>
      <c r="AA15" s="41">
        <f t="shared" si="2"/>
        <v>0</v>
      </c>
      <c r="AB15" s="41">
        <f t="shared" si="2"/>
        <v>0</v>
      </c>
      <c r="AC15" s="41">
        <f t="shared" si="2"/>
        <v>0</v>
      </c>
      <c r="AD15" s="41">
        <f t="shared" si="2"/>
        <v>0</v>
      </c>
      <c r="AE15" s="41">
        <f t="shared" si="2"/>
        <v>0</v>
      </c>
      <c r="AF15" s="6"/>
    </row>
    <row r="16" spans="2:32" x14ac:dyDescent="0.2">
      <c r="B16" s="42">
        <f t="shared" si="4"/>
        <v>9</v>
      </c>
      <c r="C16" s="43" t="s">
        <v>41</v>
      </c>
      <c r="D16" s="44" t="s">
        <v>42</v>
      </c>
      <c r="E16" s="45" t="s">
        <v>25</v>
      </c>
      <c r="F16" s="46">
        <v>3</v>
      </c>
      <c r="G16" s="52">
        <v>0</v>
      </c>
      <c r="H16" s="53">
        <v>0</v>
      </c>
      <c r="I16" s="53">
        <v>0</v>
      </c>
      <c r="J16" s="53">
        <v>0</v>
      </c>
      <c r="K16" s="54">
        <v>0</v>
      </c>
      <c r="L16" s="10"/>
      <c r="M16" s="50"/>
      <c r="N16" s="51" t="s">
        <v>26</v>
      </c>
      <c r="O16" s="40"/>
      <c r="P16" s="27">
        <f t="shared" si="0"/>
        <v>0</v>
      </c>
      <c r="Q16" s="27">
        <f t="shared" si="3"/>
        <v>0</v>
      </c>
      <c r="S16" s="6"/>
      <c r="T16" s="41">
        <f>IF('[1]Validation flags'!$B$3="Thames Water", IF( ISNUMBER(G16), 0, 1 ),0)</f>
        <v>0</v>
      </c>
      <c r="U16" s="41">
        <f>IF('[1]Validation flags'!$B$3="Thames Water", IF( ISNUMBER(H16), 0, 1 ),0)</f>
        <v>0</v>
      </c>
      <c r="V16" s="41">
        <f>IF('[1]Validation flags'!$B$3="Thames Water", IF( ISNUMBER(I16), 0, 1 ),0)</f>
        <v>0</v>
      </c>
      <c r="W16" s="41">
        <f>IF('[1]Validation flags'!$B$3="Thames Water", IF( ISNUMBER(J16), 0, 1 ),0)</f>
        <v>0</v>
      </c>
      <c r="X16" s="41">
        <f>IF('[1]Validation flags'!$B$3="Thames Water", IF( ISNUMBER(K16), 0, 1 ),0)</f>
        <v>0</v>
      </c>
      <c r="Y16" s="6"/>
      <c r="Z16" s="6"/>
      <c r="AA16" s="41">
        <f t="shared" si="2"/>
        <v>0</v>
      </c>
      <c r="AB16" s="41">
        <f t="shared" si="2"/>
        <v>0</v>
      </c>
      <c r="AC16" s="41">
        <f t="shared" si="2"/>
        <v>0</v>
      </c>
      <c r="AD16" s="41">
        <f t="shared" si="2"/>
        <v>0</v>
      </c>
      <c r="AE16" s="41">
        <f t="shared" si="2"/>
        <v>0</v>
      </c>
      <c r="AF16" s="6"/>
    </row>
    <row r="17" spans="2:32" x14ac:dyDescent="0.2">
      <c r="B17" s="42">
        <f t="shared" si="4"/>
        <v>10</v>
      </c>
      <c r="C17" s="43" t="s">
        <v>43</v>
      </c>
      <c r="D17" s="44" t="s">
        <v>44</v>
      </c>
      <c r="E17" s="45" t="s">
        <v>25</v>
      </c>
      <c r="F17" s="46">
        <v>3</v>
      </c>
      <c r="G17" s="47">
        <v>0.58857226612585634</v>
      </c>
      <c r="H17" s="48">
        <v>0.89463810603611438</v>
      </c>
      <c r="I17" s="48">
        <v>1.0580247864227181</v>
      </c>
      <c r="J17" s="48">
        <v>1.121583299452775</v>
      </c>
      <c r="K17" s="49">
        <v>1.1207558061261573</v>
      </c>
      <c r="L17" s="10"/>
      <c r="M17" s="50"/>
      <c r="N17" s="51" t="s">
        <v>26</v>
      </c>
      <c r="O17" s="40"/>
      <c r="P17" s="27">
        <f t="shared" si="0"/>
        <v>0</v>
      </c>
      <c r="Q17" s="27">
        <f t="shared" si="3"/>
        <v>0</v>
      </c>
      <c r="S17" s="6"/>
      <c r="T17" s="41">
        <f t="shared" si="1"/>
        <v>0</v>
      </c>
      <c r="U17" s="41">
        <f t="shared" si="1"/>
        <v>0</v>
      </c>
      <c r="V17" s="41">
        <f t="shared" si="1"/>
        <v>0</v>
      </c>
      <c r="W17" s="41">
        <f t="shared" si="1"/>
        <v>0</v>
      </c>
      <c r="X17" s="41">
        <f t="shared" si="1"/>
        <v>0</v>
      </c>
      <c r="Y17" s="6"/>
      <c r="Z17" s="6"/>
      <c r="AA17" s="41">
        <f t="shared" si="2"/>
        <v>0</v>
      </c>
      <c r="AB17" s="41">
        <f t="shared" si="2"/>
        <v>0</v>
      </c>
      <c r="AC17" s="41">
        <f t="shared" si="2"/>
        <v>0</v>
      </c>
      <c r="AD17" s="41">
        <f t="shared" si="2"/>
        <v>0</v>
      </c>
      <c r="AE17" s="41">
        <f t="shared" si="2"/>
        <v>0</v>
      </c>
      <c r="AF17" s="6"/>
    </row>
    <row r="18" spans="2:32" ht="15" thickBot="1" x14ac:dyDescent="0.25">
      <c r="B18" s="55">
        <f t="shared" si="4"/>
        <v>11</v>
      </c>
      <c r="C18" s="56" t="s">
        <v>45</v>
      </c>
      <c r="D18" s="57" t="s">
        <v>46</v>
      </c>
      <c r="E18" s="58" t="s">
        <v>25</v>
      </c>
      <c r="F18" s="59">
        <v>3</v>
      </c>
      <c r="G18" s="60">
        <v>0</v>
      </c>
      <c r="H18" s="61">
        <v>0</v>
      </c>
      <c r="I18" s="61">
        <v>0</v>
      </c>
      <c r="J18" s="61">
        <v>0</v>
      </c>
      <c r="K18" s="62">
        <v>0</v>
      </c>
      <c r="L18" s="10"/>
      <c r="M18" s="63"/>
      <c r="N18" s="64" t="s">
        <v>26</v>
      </c>
      <c r="O18" s="40"/>
      <c r="P18" s="27">
        <f t="shared" si="0"/>
        <v>0</v>
      </c>
      <c r="Q18" s="27">
        <f t="shared" si="3"/>
        <v>0</v>
      </c>
      <c r="S18" s="6"/>
      <c r="T18" s="41">
        <f t="shared" si="1"/>
        <v>0</v>
      </c>
      <c r="U18" s="41">
        <f t="shared" si="1"/>
        <v>0</v>
      </c>
      <c r="V18" s="41">
        <f t="shared" si="1"/>
        <v>0</v>
      </c>
      <c r="W18" s="41">
        <f t="shared" si="1"/>
        <v>0</v>
      </c>
      <c r="X18" s="41">
        <f t="shared" si="1"/>
        <v>0</v>
      </c>
      <c r="Y18" s="6"/>
      <c r="Z18" s="6"/>
      <c r="AA18" s="41">
        <f t="shared" si="2"/>
        <v>0</v>
      </c>
      <c r="AB18" s="41">
        <f t="shared" si="2"/>
        <v>0</v>
      </c>
      <c r="AC18" s="41">
        <f t="shared" si="2"/>
        <v>0</v>
      </c>
      <c r="AD18" s="41">
        <f t="shared" si="2"/>
        <v>0</v>
      </c>
      <c r="AE18" s="41">
        <f t="shared" si="2"/>
        <v>0</v>
      </c>
      <c r="AF18" s="6"/>
    </row>
    <row r="19" spans="2:32" ht="15" thickBot="1" x14ac:dyDescent="0.25">
      <c r="B19" s="10"/>
      <c r="C19" s="10"/>
      <c r="D19" s="10"/>
      <c r="E19" s="10"/>
      <c r="F19" s="10"/>
      <c r="G19" s="10"/>
      <c r="H19" s="10"/>
      <c r="I19" s="10"/>
      <c r="J19" s="10"/>
      <c r="K19" s="10"/>
      <c r="L19" s="10"/>
      <c r="M19" s="65"/>
      <c r="N19" s="66"/>
      <c r="O19" s="40"/>
      <c r="P19" s="27"/>
      <c r="Q19" s="28"/>
      <c r="S19" s="6"/>
      <c r="T19" s="24"/>
      <c r="U19" s="24"/>
      <c r="V19" s="24"/>
      <c r="W19" s="24"/>
      <c r="X19" s="24"/>
      <c r="Y19" s="6"/>
      <c r="Z19" s="6"/>
      <c r="AA19" s="24"/>
      <c r="AB19" s="24"/>
      <c r="AC19" s="24"/>
      <c r="AD19" s="24"/>
      <c r="AE19" s="24"/>
      <c r="AF19" s="6"/>
    </row>
    <row r="20" spans="2:32" ht="15" thickBot="1" x14ac:dyDescent="0.25">
      <c r="B20" s="14" t="s">
        <v>47</v>
      </c>
      <c r="C20" s="29" t="s">
        <v>48</v>
      </c>
      <c r="D20" s="10"/>
      <c r="E20" s="10"/>
      <c r="F20" s="10"/>
      <c r="G20" s="10"/>
      <c r="H20" s="10"/>
      <c r="I20" s="10"/>
      <c r="J20" s="10"/>
      <c r="K20" s="10"/>
      <c r="L20" s="10"/>
      <c r="M20" s="10"/>
      <c r="N20" s="67"/>
      <c r="O20" s="40"/>
      <c r="P20" s="27"/>
      <c r="Q20" s="28"/>
      <c r="S20" s="6"/>
      <c r="T20" s="24"/>
      <c r="U20" s="24"/>
      <c r="V20" s="24"/>
      <c r="W20" s="24"/>
      <c r="X20" s="24"/>
      <c r="Y20" s="6"/>
      <c r="Z20" s="6"/>
      <c r="AA20" s="68" t="s">
        <v>49</v>
      </c>
      <c r="AB20" s="24"/>
      <c r="AC20" s="24"/>
      <c r="AD20" s="24"/>
      <c r="AE20" s="24"/>
      <c r="AF20" s="6"/>
    </row>
    <row r="21" spans="2:32" x14ac:dyDescent="0.2">
      <c r="B21" s="30">
        <v>12</v>
      </c>
      <c r="C21" s="31" t="s">
        <v>50</v>
      </c>
      <c r="D21" s="32" t="s">
        <v>51</v>
      </c>
      <c r="E21" s="33" t="s">
        <v>25</v>
      </c>
      <c r="F21" s="34">
        <v>3</v>
      </c>
      <c r="G21" s="35">
        <v>-5.7196767549249392</v>
      </c>
      <c r="H21" s="36">
        <v>-5.8205764771580517</v>
      </c>
      <c r="I21" s="36">
        <v>-5.8172994400552271</v>
      </c>
      <c r="J21" s="36">
        <v>-5.7811527729175234</v>
      </c>
      <c r="K21" s="37">
        <v>-5.7246141385580405</v>
      </c>
      <c r="L21" s="10"/>
      <c r="M21" s="38"/>
      <c r="N21" s="39" t="s">
        <v>52</v>
      </c>
      <c r="O21" s="40"/>
      <c r="P21" s="27">
        <f t="shared" ref="P21:P31" si="5" xml:space="preserve"> IF( SUM( T21:X21 ) = 0, 0, $T$5 )</f>
        <v>0</v>
      </c>
      <c r="Q21" s="27">
        <f xml:space="preserve"> IF( SUM( AA21:AE21 ) = 0, 0, $AA$20 )</f>
        <v>0</v>
      </c>
      <c r="S21" s="6"/>
      <c r="T21" s="41">
        <f t="shared" ref="T21:X31" si="6" xml:space="preserve"> IF( ISNUMBER(G21), 0, 1 )</f>
        <v>0</v>
      </c>
      <c r="U21" s="41">
        <f t="shared" si="6"/>
        <v>0</v>
      </c>
      <c r="V21" s="41">
        <f t="shared" si="6"/>
        <v>0</v>
      </c>
      <c r="W21" s="41">
        <f t="shared" si="6"/>
        <v>0</v>
      </c>
      <c r="X21" s="41">
        <f t="shared" si="6"/>
        <v>0</v>
      </c>
      <c r="Y21" s="6"/>
      <c r="Z21" s="6"/>
      <c r="AA21" s="41">
        <f t="shared" ref="AA21:AE31" si="7">IF( AND( ISNUMBER( G21), G21&lt;=0), 0, 1)</f>
        <v>0</v>
      </c>
      <c r="AB21" s="41">
        <f t="shared" si="7"/>
        <v>0</v>
      </c>
      <c r="AC21" s="41">
        <f t="shared" si="7"/>
        <v>0</v>
      </c>
      <c r="AD21" s="41">
        <f t="shared" si="7"/>
        <v>0</v>
      </c>
      <c r="AE21" s="41">
        <f t="shared" si="7"/>
        <v>0</v>
      </c>
      <c r="AF21" s="6"/>
    </row>
    <row r="22" spans="2:32" x14ac:dyDescent="0.2">
      <c r="B22" s="42">
        <f>B21+1</f>
        <v>13</v>
      </c>
      <c r="C22" s="43" t="s">
        <v>53</v>
      </c>
      <c r="D22" s="44" t="s">
        <v>54</v>
      </c>
      <c r="E22" s="45" t="s">
        <v>25</v>
      </c>
      <c r="F22" s="46">
        <v>3</v>
      </c>
      <c r="G22" s="47">
        <v>0</v>
      </c>
      <c r="H22" s="48">
        <v>0</v>
      </c>
      <c r="I22" s="48">
        <v>0</v>
      </c>
      <c r="J22" s="48">
        <v>0</v>
      </c>
      <c r="K22" s="49">
        <v>0</v>
      </c>
      <c r="L22" s="10"/>
      <c r="M22" s="50"/>
      <c r="N22" s="51" t="s">
        <v>52</v>
      </c>
      <c r="O22" s="40"/>
      <c r="P22" s="27">
        <f t="shared" si="5"/>
        <v>0</v>
      </c>
      <c r="Q22" s="27">
        <f t="shared" ref="Q22:Q31" si="8" xml:space="preserve"> IF( SUM( AA22:AE22 ) = 0, 0, $AA$20 )</f>
        <v>0</v>
      </c>
      <c r="S22" s="6"/>
      <c r="T22" s="41">
        <f t="shared" si="6"/>
        <v>0</v>
      </c>
      <c r="U22" s="41">
        <f t="shared" si="6"/>
        <v>0</v>
      </c>
      <c r="V22" s="41">
        <f t="shared" si="6"/>
        <v>0</v>
      </c>
      <c r="W22" s="41">
        <f t="shared" si="6"/>
        <v>0</v>
      </c>
      <c r="X22" s="41">
        <f t="shared" si="6"/>
        <v>0</v>
      </c>
      <c r="Y22" s="6"/>
      <c r="Z22" s="6"/>
      <c r="AA22" s="41">
        <f t="shared" si="7"/>
        <v>0</v>
      </c>
      <c r="AB22" s="41">
        <f t="shared" si="7"/>
        <v>0</v>
      </c>
      <c r="AC22" s="41">
        <f t="shared" si="7"/>
        <v>0</v>
      </c>
      <c r="AD22" s="41">
        <f t="shared" si="7"/>
        <v>0</v>
      </c>
      <c r="AE22" s="41">
        <f t="shared" si="7"/>
        <v>0</v>
      </c>
      <c r="AF22" s="6"/>
    </row>
    <row r="23" spans="2:32" x14ac:dyDescent="0.2">
      <c r="B23" s="42">
        <f t="shared" ref="B23:B31" si="9">B22+1</f>
        <v>14</v>
      </c>
      <c r="C23" s="43" t="s">
        <v>55</v>
      </c>
      <c r="D23" s="44" t="s">
        <v>56</v>
      </c>
      <c r="E23" s="45" t="s">
        <v>25</v>
      </c>
      <c r="F23" s="46">
        <v>3</v>
      </c>
      <c r="G23" s="47">
        <v>0</v>
      </c>
      <c r="H23" s="48">
        <v>0</v>
      </c>
      <c r="I23" s="48">
        <v>0</v>
      </c>
      <c r="J23" s="48">
        <v>0</v>
      </c>
      <c r="K23" s="49">
        <v>0</v>
      </c>
      <c r="L23" s="10"/>
      <c r="M23" s="50"/>
      <c r="N23" s="51" t="s">
        <v>52</v>
      </c>
      <c r="O23" s="40"/>
      <c r="P23" s="27">
        <f t="shared" si="5"/>
        <v>0</v>
      </c>
      <c r="Q23" s="27">
        <f t="shared" si="8"/>
        <v>0</v>
      </c>
      <c r="S23" s="6"/>
      <c r="T23" s="41">
        <f t="shared" si="6"/>
        <v>0</v>
      </c>
      <c r="U23" s="41">
        <f t="shared" si="6"/>
        <v>0</v>
      </c>
      <c r="V23" s="41">
        <f t="shared" si="6"/>
        <v>0</v>
      </c>
      <c r="W23" s="41">
        <f t="shared" si="6"/>
        <v>0</v>
      </c>
      <c r="X23" s="41">
        <f t="shared" si="6"/>
        <v>0</v>
      </c>
      <c r="Y23" s="6"/>
      <c r="Z23" s="6"/>
      <c r="AA23" s="41">
        <f t="shared" si="7"/>
        <v>0</v>
      </c>
      <c r="AB23" s="41">
        <f t="shared" si="7"/>
        <v>0</v>
      </c>
      <c r="AC23" s="41">
        <f t="shared" si="7"/>
        <v>0</v>
      </c>
      <c r="AD23" s="41">
        <f t="shared" si="7"/>
        <v>0</v>
      </c>
      <c r="AE23" s="41">
        <f t="shared" si="7"/>
        <v>0</v>
      </c>
      <c r="AF23" s="6"/>
    </row>
    <row r="24" spans="2:32" x14ac:dyDescent="0.2">
      <c r="B24" s="42">
        <f t="shared" si="9"/>
        <v>15</v>
      </c>
      <c r="C24" s="43" t="s">
        <v>57</v>
      </c>
      <c r="D24" s="44" t="s">
        <v>58</v>
      </c>
      <c r="E24" s="45" t="s">
        <v>25</v>
      </c>
      <c r="F24" s="46">
        <v>3</v>
      </c>
      <c r="G24" s="47">
        <v>-0.95212213810070734</v>
      </c>
      <c r="H24" s="48">
        <v>-0.9664230441174203</v>
      </c>
      <c r="I24" s="48">
        <v>-0.97932464482227621</v>
      </c>
      <c r="J24" s="48">
        <v>-1.0226329089677189</v>
      </c>
      <c r="K24" s="49">
        <v>-1.0908756701747779</v>
      </c>
      <c r="L24" s="10"/>
      <c r="M24" s="50"/>
      <c r="N24" s="51" t="s">
        <v>52</v>
      </c>
      <c r="O24" s="40"/>
      <c r="P24" s="27">
        <f t="shared" si="5"/>
        <v>0</v>
      </c>
      <c r="Q24" s="27">
        <f t="shared" si="8"/>
        <v>0</v>
      </c>
      <c r="S24" s="6"/>
      <c r="T24" s="41">
        <f t="shared" si="6"/>
        <v>0</v>
      </c>
      <c r="U24" s="41">
        <f t="shared" si="6"/>
        <v>0</v>
      </c>
      <c r="V24" s="41">
        <f t="shared" si="6"/>
        <v>0</v>
      </c>
      <c r="W24" s="41">
        <f t="shared" si="6"/>
        <v>0</v>
      </c>
      <c r="X24" s="41">
        <f t="shared" si="6"/>
        <v>0</v>
      </c>
      <c r="Y24" s="69"/>
      <c r="Z24" s="6"/>
      <c r="AA24" s="41">
        <f t="shared" si="7"/>
        <v>0</v>
      </c>
      <c r="AB24" s="41">
        <f t="shared" si="7"/>
        <v>0</v>
      </c>
      <c r="AC24" s="41">
        <f t="shared" si="7"/>
        <v>0</v>
      </c>
      <c r="AD24" s="41">
        <f t="shared" si="7"/>
        <v>0</v>
      </c>
      <c r="AE24" s="41">
        <f t="shared" si="7"/>
        <v>0</v>
      </c>
      <c r="AF24" s="69"/>
    </row>
    <row r="25" spans="2:32" x14ac:dyDescent="0.2">
      <c r="B25" s="42">
        <f t="shared" si="9"/>
        <v>16</v>
      </c>
      <c r="C25" s="43" t="s">
        <v>59</v>
      </c>
      <c r="D25" s="44" t="s">
        <v>60</v>
      </c>
      <c r="E25" s="45" t="s">
        <v>25</v>
      </c>
      <c r="F25" s="46">
        <v>3</v>
      </c>
      <c r="G25" s="47">
        <v>0</v>
      </c>
      <c r="H25" s="48">
        <v>0</v>
      </c>
      <c r="I25" s="48">
        <v>0</v>
      </c>
      <c r="J25" s="48">
        <v>0</v>
      </c>
      <c r="K25" s="49">
        <v>0</v>
      </c>
      <c r="L25" s="10"/>
      <c r="M25" s="50"/>
      <c r="N25" s="51" t="s">
        <v>52</v>
      </c>
      <c r="O25" s="40"/>
      <c r="P25" s="27">
        <f t="shared" si="5"/>
        <v>0</v>
      </c>
      <c r="Q25" s="27">
        <f t="shared" si="8"/>
        <v>0</v>
      </c>
      <c r="S25" s="6"/>
      <c r="T25" s="41">
        <f t="shared" si="6"/>
        <v>0</v>
      </c>
      <c r="U25" s="41">
        <f t="shared" si="6"/>
        <v>0</v>
      </c>
      <c r="V25" s="41">
        <f t="shared" si="6"/>
        <v>0</v>
      </c>
      <c r="W25" s="41">
        <f t="shared" si="6"/>
        <v>0</v>
      </c>
      <c r="X25" s="41">
        <f t="shared" si="6"/>
        <v>0</v>
      </c>
      <c r="Y25" s="69"/>
      <c r="Z25" s="6"/>
      <c r="AA25" s="41">
        <f t="shared" si="7"/>
        <v>0</v>
      </c>
      <c r="AB25" s="41">
        <f t="shared" si="7"/>
        <v>0</v>
      </c>
      <c r="AC25" s="41">
        <f t="shared" si="7"/>
        <v>0</v>
      </c>
      <c r="AD25" s="41">
        <f t="shared" si="7"/>
        <v>0</v>
      </c>
      <c r="AE25" s="41">
        <f t="shared" si="7"/>
        <v>0</v>
      </c>
      <c r="AF25" s="69"/>
    </row>
    <row r="26" spans="2:32" x14ac:dyDescent="0.2">
      <c r="B26" s="42">
        <f t="shared" si="9"/>
        <v>17</v>
      </c>
      <c r="C26" s="43" t="s">
        <v>61</v>
      </c>
      <c r="D26" s="44" t="s">
        <v>62</v>
      </c>
      <c r="E26" s="45" t="s">
        <v>25</v>
      </c>
      <c r="F26" s="46">
        <v>3</v>
      </c>
      <c r="G26" s="47">
        <v>0</v>
      </c>
      <c r="H26" s="48">
        <v>0</v>
      </c>
      <c r="I26" s="48">
        <v>0</v>
      </c>
      <c r="J26" s="48">
        <v>0</v>
      </c>
      <c r="K26" s="49">
        <v>0</v>
      </c>
      <c r="L26" s="10"/>
      <c r="M26" s="50"/>
      <c r="N26" s="51" t="s">
        <v>52</v>
      </c>
      <c r="O26" s="40"/>
      <c r="P26" s="27">
        <f t="shared" si="5"/>
        <v>0</v>
      </c>
      <c r="Q26" s="27">
        <f t="shared" si="8"/>
        <v>0</v>
      </c>
      <c r="S26" s="6"/>
      <c r="T26" s="41">
        <f t="shared" si="6"/>
        <v>0</v>
      </c>
      <c r="U26" s="41">
        <f t="shared" si="6"/>
        <v>0</v>
      </c>
      <c r="V26" s="41">
        <f t="shared" si="6"/>
        <v>0</v>
      </c>
      <c r="W26" s="41">
        <f t="shared" si="6"/>
        <v>0</v>
      </c>
      <c r="X26" s="41">
        <f t="shared" si="6"/>
        <v>0</v>
      </c>
      <c r="Y26" s="69"/>
      <c r="Z26" s="6"/>
      <c r="AA26" s="41">
        <f t="shared" si="7"/>
        <v>0</v>
      </c>
      <c r="AB26" s="41">
        <f t="shared" si="7"/>
        <v>0</v>
      </c>
      <c r="AC26" s="41">
        <f t="shared" si="7"/>
        <v>0</v>
      </c>
      <c r="AD26" s="41">
        <f t="shared" si="7"/>
        <v>0</v>
      </c>
      <c r="AE26" s="41">
        <f t="shared" si="7"/>
        <v>0</v>
      </c>
      <c r="AF26" s="69"/>
    </row>
    <row r="27" spans="2:32" x14ac:dyDescent="0.2">
      <c r="B27" s="42">
        <f t="shared" si="9"/>
        <v>18</v>
      </c>
      <c r="C27" s="43" t="s">
        <v>63</v>
      </c>
      <c r="D27" s="44" t="s">
        <v>64</v>
      </c>
      <c r="E27" s="45" t="s">
        <v>25</v>
      </c>
      <c r="F27" s="46">
        <v>3</v>
      </c>
      <c r="G27" s="52">
        <v>-7.7054748937133857</v>
      </c>
      <c r="H27" s="53">
        <v>-7.627787859159473</v>
      </c>
      <c r="I27" s="53">
        <v>-7.6341138654612308</v>
      </c>
      <c r="J27" s="53">
        <v>-7.6753481983459277</v>
      </c>
      <c r="K27" s="54">
        <v>-7.7814213922379309</v>
      </c>
      <c r="L27" s="10"/>
      <c r="M27" s="50"/>
      <c r="N27" s="51" t="s">
        <v>52</v>
      </c>
      <c r="O27" s="40"/>
      <c r="P27" s="27">
        <f t="shared" si="5"/>
        <v>0</v>
      </c>
      <c r="Q27" s="27">
        <f t="shared" si="8"/>
        <v>0</v>
      </c>
      <c r="S27" s="6"/>
      <c r="T27" s="41">
        <f>IF('[1]Validation flags'!$H$3=1,0, IF( ISNUMBER(G27), 0, 1 ))</f>
        <v>0</v>
      </c>
      <c r="U27" s="41">
        <f>IF('[1]Validation flags'!$H$3=1,0, IF( ISNUMBER(H27), 0, 1 ))</f>
        <v>0</v>
      </c>
      <c r="V27" s="41">
        <f>IF('[1]Validation flags'!$H$3=1,0, IF( ISNUMBER(I27), 0, 1 ))</f>
        <v>0</v>
      </c>
      <c r="W27" s="41">
        <f>IF('[1]Validation flags'!$H$3=1,0, IF( ISNUMBER(J27), 0, 1 ))</f>
        <v>0</v>
      </c>
      <c r="X27" s="41">
        <f>IF('[1]Validation flags'!$H$3=1,0, IF( ISNUMBER(K27), 0, 1 ))</f>
        <v>0</v>
      </c>
      <c r="Y27" s="6"/>
      <c r="Z27" s="6"/>
      <c r="AA27" s="41">
        <f t="shared" si="7"/>
        <v>0</v>
      </c>
      <c r="AB27" s="41">
        <f t="shared" si="7"/>
        <v>0</v>
      </c>
      <c r="AC27" s="41">
        <f t="shared" si="7"/>
        <v>0</v>
      </c>
      <c r="AD27" s="41">
        <f t="shared" si="7"/>
        <v>0</v>
      </c>
      <c r="AE27" s="41">
        <f t="shared" si="7"/>
        <v>0</v>
      </c>
      <c r="AF27" s="6"/>
    </row>
    <row r="28" spans="2:32" x14ac:dyDescent="0.2">
      <c r="B28" s="42">
        <f t="shared" si="9"/>
        <v>19</v>
      </c>
      <c r="C28" s="43" t="s">
        <v>65</v>
      </c>
      <c r="D28" s="44" t="s">
        <v>66</v>
      </c>
      <c r="E28" s="45" t="s">
        <v>25</v>
      </c>
      <c r="F28" s="46">
        <v>3</v>
      </c>
      <c r="G28" s="52">
        <v>0</v>
      </c>
      <c r="H28" s="53">
        <v>-1.3550314074083053E-2</v>
      </c>
      <c r="I28" s="53">
        <v>-0.13175674033826509</v>
      </c>
      <c r="J28" s="53">
        <v>-0.47968531765884315</v>
      </c>
      <c r="K28" s="54">
        <v>-0.62092934175726588</v>
      </c>
      <c r="L28" s="10"/>
      <c r="M28" s="50"/>
      <c r="N28" s="51" t="s">
        <v>52</v>
      </c>
      <c r="O28" s="40"/>
      <c r="P28" s="27">
        <f t="shared" si="5"/>
        <v>0</v>
      </c>
      <c r="Q28" s="27">
        <f t="shared" si="8"/>
        <v>0</v>
      </c>
      <c r="S28" s="6"/>
      <c r="T28" s="41">
        <f>IF('[1]Validation flags'!$H$3=1,0, IF( ISNUMBER(G28), 0, 1 ))</f>
        <v>0</v>
      </c>
      <c r="U28" s="41">
        <f>IF('[1]Validation flags'!$H$3=1,0, IF( ISNUMBER(H28), 0, 1 ))</f>
        <v>0</v>
      </c>
      <c r="V28" s="41">
        <f>IF('[1]Validation flags'!$H$3=1,0, IF( ISNUMBER(I28), 0, 1 ))</f>
        <v>0</v>
      </c>
      <c r="W28" s="41">
        <f>IF('[1]Validation flags'!$H$3=1,0, IF( ISNUMBER(J28), 0, 1 ))</f>
        <v>0</v>
      </c>
      <c r="X28" s="41">
        <f>IF('[1]Validation flags'!$H$3=1,0, IF( ISNUMBER(K28), 0, 1 ))</f>
        <v>0</v>
      </c>
      <c r="Y28" s="6"/>
      <c r="Z28" s="6"/>
      <c r="AA28" s="41">
        <f t="shared" si="7"/>
        <v>0</v>
      </c>
      <c r="AB28" s="41">
        <f t="shared" si="7"/>
        <v>0</v>
      </c>
      <c r="AC28" s="41">
        <f t="shared" si="7"/>
        <v>0</v>
      </c>
      <c r="AD28" s="41">
        <f t="shared" si="7"/>
        <v>0</v>
      </c>
      <c r="AE28" s="41">
        <f t="shared" si="7"/>
        <v>0</v>
      </c>
      <c r="AF28" s="6"/>
    </row>
    <row r="29" spans="2:32" x14ac:dyDescent="0.2">
      <c r="B29" s="42">
        <f t="shared" si="9"/>
        <v>20</v>
      </c>
      <c r="C29" s="43" t="s">
        <v>67</v>
      </c>
      <c r="D29" s="44" t="s">
        <v>68</v>
      </c>
      <c r="E29" s="45" t="s">
        <v>25</v>
      </c>
      <c r="F29" s="46">
        <v>3</v>
      </c>
      <c r="G29" s="52">
        <v>0</v>
      </c>
      <c r="H29" s="53">
        <v>0</v>
      </c>
      <c r="I29" s="53">
        <v>0</v>
      </c>
      <c r="J29" s="53">
        <v>0</v>
      </c>
      <c r="K29" s="54">
        <v>0</v>
      </c>
      <c r="L29" s="10"/>
      <c r="M29" s="50"/>
      <c r="N29" s="51" t="s">
        <v>52</v>
      </c>
      <c r="O29" s="40"/>
      <c r="P29" s="27">
        <f t="shared" si="5"/>
        <v>0</v>
      </c>
      <c r="Q29" s="27">
        <f t="shared" si="8"/>
        <v>0</v>
      </c>
      <c r="S29" s="6"/>
      <c r="T29" s="41">
        <f>IF('[1]Validation flags'!$B$3="Thames Water", IF( ISNUMBER(G29), 0, 1 ),0)</f>
        <v>0</v>
      </c>
      <c r="U29" s="41">
        <f>IF('[1]Validation flags'!$B$3="Thames Water", IF( ISNUMBER(H29), 0, 1 ),0)</f>
        <v>0</v>
      </c>
      <c r="V29" s="41">
        <f>IF('[1]Validation flags'!$B$3="Thames Water", IF( ISNUMBER(I29), 0, 1 ),0)</f>
        <v>0</v>
      </c>
      <c r="W29" s="41">
        <f>IF('[1]Validation flags'!$B$3="Thames Water", IF( ISNUMBER(J29), 0, 1 ),0)</f>
        <v>0</v>
      </c>
      <c r="X29" s="41">
        <f>IF('[1]Validation flags'!$B$3="Thames Water", IF( ISNUMBER(K29), 0, 1 ),0)</f>
        <v>0</v>
      </c>
      <c r="Y29" s="6"/>
      <c r="Z29" s="6"/>
      <c r="AA29" s="41">
        <f t="shared" si="7"/>
        <v>0</v>
      </c>
      <c r="AB29" s="41">
        <f t="shared" si="7"/>
        <v>0</v>
      </c>
      <c r="AC29" s="41">
        <f t="shared" si="7"/>
        <v>0</v>
      </c>
      <c r="AD29" s="41">
        <f t="shared" si="7"/>
        <v>0</v>
      </c>
      <c r="AE29" s="41">
        <f t="shared" si="7"/>
        <v>0</v>
      </c>
      <c r="AF29" s="6"/>
    </row>
    <row r="30" spans="2:32" x14ac:dyDescent="0.2">
      <c r="B30" s="42">
        <f t="shared" si="9"/>
        <v>21</v>
      </c>
      <c r="C30" s="43" t="s">
        <v>69</v>
      </c>
      <c r="D30" s="44" t="s">
        <v>70</v>
      </c>
      <c r="E30" s="45" t="s">
        <v>25</v>
      </c>
      <c r="F30" s="46">
        <v>3</v>
      </c>
      <c r="G30" s="47">
        <v>-0.12852727349202644</v>
      </c>
      <c r="H30" s="48">
        <v>-0.26430853354442502</v>
      </c>
      <c r="I30" s="48">
        <v>-0.43874838328485882</v>
      </c>
      <c r="J30" s="48">
        <v>-0.66223827199630836</v>
      </c>
      <c r="K30" s="49">
        <v>-0.91054161275273515</v>
      </c>
      <c r="L30" s="10"/>
      <c r="M30" s="50"/>
      <c r="N30" s="51" t="s">
        <v>52</v>
      </c>
      <c r="O30" s="40"/>
      <c r="P30" s="27">
        <f t="shared" si="5"/>
        <v>0</v>
      </c>
      <c r="Q30" s="27">
        <f t="shared" si="8"/>
        <v>0</v>
      </c>
      <c r="S30" s="6"/>
      <c r="T30" s="41">
        <f t="shared" si="6"/>
        <v>0</v>
      </c>
      <c r="U30" s="41">
        <f t="shared" si="6"/>
        <v>0</v>
      </c>
      <c r="V30" s="41">
        <f t="shared" si="6"/>
        <v>0</v>
      </c>
      <c r="W30" s="41">
        <f t="shared" si="6"/>
        <v>0</v>
      </c>
      <c r="X30" s="41">
        <f t="shared" si="6"/>
        <v>0</v>
      </c>
      <c r="Y30" s="6"/>
      <c r="Z30" s="6"/>
      <c r="AA30" s="41">
        <f t="shared" si="7"/>
        <v>0</v>
      </c>
      <c r="AB30" s="41">
        <f t="shared" si="7"/>
        <v>0</v>
      </c>
      <c r="AC30" s="41">
        <f t="shared" si="7"/>
        <v>0</v>
      </c>
      <c r="AD30" s="41">
        <f t="shared" si="7"/>
        <v>0</v>
      </c>
      <c r="AE30" s="41">
        <f t="shared" si="7"/>
        <v>0</v>
      </c>
      <c r="AF30" s="6"/>
    </row>
    <row r="31" spans="2:32" ht="15" thickBot="1" x14ac:dyDescent="0.25">
      <c r="B31" s="55">
        <f t="shared" si="9"/>
        <v>22</v>
      </c>
      <c r="C31" s="56" t="s">
        <v>71</v>
      </c>
      <c r="D31" s="57" t="s">
        <v>72</v>
      </c>
      <c r="E31" s="58" t="s">
        <v>25</v>
      </c>
      <c r="F31" s="59">
        <v>3</v>
      </c>
      <c r="G31" s="60">
        <v>0</v>
      </c>
      <c r="H31" s="61">
        <v>0</v>
      </c>
      <c r="I31" s="61">
        <v>0</v>
      </c>
      <c r="J31" s="61">
        <v>0</v>
      </c>
      <c r="K31" s="62">
        <v>0</v>
      </c>
      <c r="L31" s="10"/>
      <c r="M31" s="63"/>
      <c r="N31" s="64" t="s">
        <v>52</v>
      </c>
      <c r="O31" s="40"/>
      <c r="P31" s="27">
        <f t="shared" si="5"/>
        <v>0</v>
      </c>
      <c r="Q31" s="27">
        <f t="shared" si="8"/>
        <v>0</v>
      </c>
      <c r="S31" s="6"/>
      <c r="T31" s="41">
        <f t="shared" si="6"/>
        <v>0</v>
      </c>
      <c r="U31" s="41">
        <f t="shared" si="6"/>
        <v>0</v>
      </c>
      <c r="V31" s="41">
        <f t="shared" si="6"/>
        <v>0</v>
      </c>
      <c r="W31" s="41">
        <f t="shared" si="6"/>
        <v>0</v>
      </c>
      <c r="X31" s="41">
        <f t="shared" si="6"/>
        <v>0</v>
      </c>
      <c r="Y31" s="69"/>
      <c r="Z31" s="6"/>
      <c r="AA31" s="41">
        <f t="shared" si="7"/>
        <v>0</v>
      </c>
      <c r="AB31" s="41">
        <f t="shared" si="7"/>
        <v>0</v>
      </c>
      <c r="AC31" s="41">
        <f t="shared" si="7"/>
        <v>0</v>
      </c>
      <c r="AD31" s="41">
        <f t="shared" si="7"/>
        <v>0</v>
      </c>
      <c r="AE31" s="41">
        <f t="shared" si="7"/>
        <v>0</v>
      </c>
      <c r="AF31" s="69"/>
    </row>
    <row r="32" spans="2:32" ht="15" thickBot="1" x14ac:dyDescent="0.25">
      <c r="B32" s="10"/>
      <c r="C32" s="10"/>
      <c r="D32" s="10"/>
      <c r="E32" s="10"/>
      <c r="F32" s="10"/>
      <c r="G32" s="10"/>
      <c r="H32" s="10"/>
      <c r="I32" s="10"/>
      <c r="J32" s="10"/>
      <c r="K32" s="10"/>
      <c r="L32" s="10"/>
      <c r="M32" s="65"/>
      <c r="N32" s="65"/>
      <c r="O32" s="40"/>
      <c r="P32" s="27"/>
      <c r="Q32" s="28"/>
      <c r="S32" s="6"/>
      <c r="T32" s="24"/>
      <c r="U32" s="24"/>
      <c r="V32" s="24"/>
      <c r="W32" s="24"/>
      <c r="X32" s="24"/>
      <c r="Y32" s="6"/>
      <c r="Z32" s="6"/>
      <c r="AA32" s="24"/>
      <c r="AB32" s="24"/>
      <c r="AC32" s="24"/>
      <c r="AD32" s="24"/>
      <c r="AE32" s="24"/>
      <c r="AF32" s="6"/>
    </row>
    <row r="33" spans="2:32" ht="15" thickBot="1" x14ac:dyDescent="0.25">
      <c r="B33" s="14" t="s">
        <v>73</v>
      </c>
      <c r="C33" s="29" t="s">
        <v>74</v>
      </c>
      <c r="D33" s="10"/>
      <c r="E33" s="10"/>
      <c r="F33" s="10"/>
      <c r="G33" s="10"/>
      <c r="H33" s="10"/>
      <c r="I33" s="10"/>
      <c r="J33" s="10"/>
      <c r="K33" s="10"/>
      <c r="L33" s="10"/>
      <c r="M33" s="65"/>
      <c r="N33" s="65"/>
      <c r="O33" s="40"/>
      <c r="P33" s="27"/>
      <c r="Q33" s="28"/>
      <c r="S33" s="6"/>
      <c r="T33" s="24"/>
      <c r="U33" s="24"/>
      <c r="V33" s="24"/>
      <c r="W33" s="24"/>
      <c r="X33" s="24"/>
      <c r="Y33" s="6"/>
      <c r="Z33" s="6"/>
      <c r="AA33" s="24"/>
      <c r="AB33" s="24"/>
      <c r="AC33" s="24"/>
      <c r="AD33" s="24"/>
      <c r="AE33" s="24"/>
      <c r="AF33" s="6"/>
    </row>
    <row r="34" spans="2:32" x14ac:dyDescent="0.2">
      <c r="B34" s="30">
        <v>23</v>
      </c>
      <c r="C34" s="31" t="s">
        <v>75</v>
      </c>
      <c r="D34" s="32" t="s">
        <v>76</v>
      </c>
      <c r="E34" s="33" t="s">
        <v>25</v>
      </c>
      <c r="F34" s="34">
        <v>3</v>
      </c>
      <c r="G34" s="35">
        <v>55.702835240535443</v>
      </c>
      <c r="H34" s="36">
        <v>49.899031341441045</v>
      </c>
      <c r="I34" s="36">
        <v>48.355521563324281</v>
      </c>
      <c r="J34" s="36">
        <v>43.248466051747513</v>
      </c>
      <c r="K34" s="37">
        <v>40.229002431727743</v>
      </c>
      <c r="L34" s="10"/>
      <c r="M34" s="38"/>
      <c r="N34" s="39" t="s">
        <v>26</v>
      </c>
      <c r="O34" s="40"/>
      <c r="P34" s="27">
        <f xml:space="preserve"> IF( SUM( T34:X34 ) = 0, 0, $T$5 )</f>
        <v>0</v>
      </c>
      <c r="Q34" s="27">
        <f xml:space="preserve"> IF( SUM( AA34:AE34 ) = 0, 0, $AA$7 )</f>
        <v>0</v>
      </c>
      <c r="S34" s="6"/>
      <c r="T34" s="41">
        <f t="shared" ref="T34:X36" si="10" xml:space="preserve"> IF( ISNUMBER(G34), 0, 1 )</f>
        <v>0</v>
      </c>
      <c r="U34" s="41">
        <f t="shared" si="10"/>
        <v>0</v>
      </c>
      <c r="V34" s="41">
        <f t="shared" si="10"/>
        <v>0</v>
      </c>
      <c r="W34" s="41">
        <f t="shared" si="10"/>
        <v>0</v>
      </c>
      <c r="X34" s="41">
        <f t="shared" si="10"/>
        <v>0</v>
      </c>
      <c r="Y34" s="6"/>
      <c r="Z34" s="6"/>
      <c r="AA34" s="41">
        <f t="shared" ref="AA34:AE35" si="11">IF( AND( ISNUMBER( G34), G34&gt;=0), 0, 1)</f>
        <v>0</v>
      </c>
      <c r="AB34" s="41">
        <f t="shared" si="11"/>
        <v>0</v>
      </c>
      <c r="AC34" s="41">
        <f t="shared" si="11"/>
        <v>0</v>
      </c>
      <c r="AD34" s="41">
        <f t="shared" si="11"/>
        <v>0</v>
      </c>
      <c r="AE34" s="41">
        <f t="shared" si="11"/>
        <v>0</v>
      </c>
      <c r="AF34" s="6"/>
    </row>
    <row r="35" spans="2:32" x14ac:dyDescent="0.2">
      <c r="B35" s="42">
        <f>B34+1</f>
        <v>24</v>
      </c>
      <c r="C35" s="43" t="s">
        <v>77</v>
      </c>
      <c r="D35" s="44" t="s">
        <v>78</v>
      </c>
      <c r="E35" s="45" t="s">
        <v>25</v>
      </c>
      <c r="F35" s="46">
        <v>3</v>
      </c>
      <c r="G35" s="47">
        <v>0</v>
      </c>
      <c r="H35" s="48">
        <v>0</v>
      </c>
      <c r="I35" s="48">
        <v>0</v>
      </c>
      <c r="J35" s="48">
        <v>0</v>
      </c>
      <c r="K35" s="49">
        <v>0</v>
      </c>
      <c r="L35" s="10"/>
      <c r="M35" s="50"/>
      <c r="N35" s="51" t="s">
        <v>26</v>
      </c>
      <c r="O35" s="40"/>
      <c r="P35" s="27">
        <f xml:space="preserve"> IF( SUM( T35:X35 ) = 0, 0, $T$5 )</f>
        <v>0</v>
      </c>
      <c r="Q35" s="27">
        <f xml:space="preserve"> IF( SUM( AA35:AE35 ) = 0, 0, $AA$7 )</f>
        <v>0</v>
      </c>
      <c r="S35" s="6"/>
      <c r="T35" s="41">
        <f t="shared" si="10"/>
        <v>0</v>
      </c>
      <c r="U35" s="41">
        <f t="shared" si="10"/>
        <v>0</v>
      </c>
      <c r="V35" s="41">
        <f t="shared" si="10"/>
        <v>0</v>
      </c>
      <c r="W35" s="41">
        <f t="shared" si="10"/>
        <v>0</v>
      </c>
      <c r="X35" s="41">
        <f t="shared" si="10"/>
        <v>0</v>
      </c>
      <c r="Y35" s="6"/>
      <c r="Z35" s="6"/>
      <c r="AA35" s="41">
        <f t="shared" si="11"/>
        <v>0</v>
      </c>
      <c r="AB35" s="41">
        <f t="shared" si="11"/>
        <v>0</v>
      </c>
      <c r="AC35" s="41">
        <f t="shared" si="11"/>
        <v>0</v>
      </c>
      <c r="AD35" s="41">
        <f t="shared" si="11"/>
        <v>0</v>
      </c>
      <c r="AE35" s="41">
        <f t="shared" si="11"/>
        <v>0</v>
      </c>
      <c r="AF35" s="6"/>
    </row>
    <row r="36" spans="2:32" x14ac:dyDescent="0.2">
      <c r="B36" s="42">
        <f t="shared" ref="B36:B50" si="12">B35+1</f>
        <v>25</v>
      </c>
      <c r="C36" s="43" t="s">
        <v>79</v>
      </c>
      <c r="D36" s="44" t="s">
        <v>80</v>
      </c>
      <c r="E36" s="45" t="s">
        <v>25</v>
      </c>
      <c r="F36" s="46">
        <v>3</v>
      </c>
      <c r="G36" s="47">
        <v>0</v>
      </c>
      <c r="H36" s="48">
        <v>0</v>
      </c>
      <c r="I36" s="48">
        <v>0</v>
      </c>
      <c r="J36" s="48">
        <v>0</v>
      </c>
      <c r="K36" s="49">
        <v>0</v>
      </c>
      <c r="L36" s="10"/>
      <c r="M36" s="50"/>
      <c r="N36" s="51" t="s">
        <v>52</v>
      </c>
      <c r="O36" s="40"/>
      <c r="P36" s="27">
        <f xml:space="preserve"> IF( SUM( T36:X36 ) = 0, 0, $T$5 )</f>
        <v>0</v>
      </c>
      <c r="Q36" s="27">
        <f xml:space="preserve"> IF( SUM( AA36:AE36 ) = 0, 0, $AA$20 )</f>
        <v>0</v>
      </c>
      <c r="S36" s="6"/>
      <c r="T36" s="41">
        <f t="shared" si="10"/>
        <v>0</v>
      </c>
      <c r="U36" s="41">
        <f t="shared" si="10"/>
        <v>0</v>
      </c>
      <c r="V36" s="41">
        <f t="shared" si="10"/>
        <v>0</v>
      </c>
      <c r="W36" s="41">
        <f t="shared" si="10"/>
        <v>0</v>
      </c>
      <c r="X36" s="41">
        <f t="shared" si="10"/>
        <v>0</v>
      </c>
      <c r="Y36" s="6"/>
      <c r="Z36" s="6"/>
      <c r="AA36" s="41">
        <f>IF( AND( ISNUMBER( G36), G36&lt;=0), 0, 1)</f>
        <v>0</v>
      </c>
      <c r="AB36" s="41">
        <f>IF( AND( ISNUMBER( H36), H36&lt;=0), 0, 1)</f>
        <v>0</v>
      </c>
      <c r="AC36" s="41">
        <f>IF( AND( ISNUMBER( I36), I36&lt;=0), 0, 1)</f>
        <v>0</v>
      </c>
      <c r="AD36" s="41">
        <f>IF( AND( ISNUMBER( J36), J36&lt;=0), 0, 1)</f>
        <v>0</v>
      </c>
      <c r="AE36" s="41">
        <f>IF( AND( ISNUMBER( K36), K36&lt;=0), 0, 1)</f>
        <v>0</v>
      </c>
      <c r="AF36" s="6"/>
    </row>
    <row r="37" spans="2:32" x14ac:dyDescent="0.2">
      <c r="B37" s="42">
        <f t="shared" si="12"/>
        <v>26</v>
      </c>
      <c r="C37" s="70" t="s">
        <v>81</v>
      </c>
      <c r="D37" s="71" t="s">
        <v>82</v>
      </c>
      <c r="E37" s="72" t="s">
        <v>25</v>
      </c>
      <c r="F37" s="73">
        <v>3</v>
      </c>
      <c r="G37" s="74">
        <f>G34+G36</f>
        <v>55.702835240535443</v>
      </c>
      <c r="H37" s="75">
        <f>H34+H36</f>
        <v>49.899031341441045</v>
      </c>
      <c r="I37" s="75">
        <f>I34+I36</f>
        <v>48.355521563324281</v>
      </c>
      <c r="J37" s="75">
        <f>J34+J36</f>
        <v>43.248466051747513</v>
      </c>
      <c r="K37" s="76">
        <f>K34+K36</f>
        <v>40.229002431727743</v>
      </c>
      <c r="L37" s="10"/>
      <c r="M37" s="50" t="s">
        <v>83</v>
      </c>
      <c r="N37" s="51"/>
      <c r="O37" s="40"/>
      <c r="P37" s="27"/>
      <c r="Q37" s="27"/>
      <c r="S37" s="77"/>
      <c r="T37" s="24"/>
      <c r="U37" s="24"/>
      <c r="V37" s="24"/>
      <c r="W37" s="24"/>
      <c r="X37" s="24"/>
      <c r="Y37" s="78"/>
      <c r="Z37" s="77"/>
      <c r="AA37" s="79"/>
      <c r="AB37" s="79"/>
      <c r="AC37" s="79"/>
      <c r="AD37" s="79"/>
      <c r="AE37" s="79"/>
      <c r="AF37" s="78"/>
    </row>
    <row r="38" spans="2:32" x14ac:dyDescent="0.2">
      <c r="B38" s="42">
        <f t="shared" si="12"/>
        <v>27</v>
      </c>
      <c r="C38" s="43" t="s">
        <v>84</v>
      </c>
      <c r="D38" s="44" t="s">
        <v>85</v>
      </c>
      <c r="E38" s="45" t="s">
        <v>25</v>
      </c>
      <c r="F38" s="46">
        <v>3</v>
      </c>
      <c r="G38" s="47">
        <v>14.738363168869521</v>
      </c>
      <c r="H38" s="48">
        <v>12.296224033654973</v>
      </c>
      <c r="I38" s="48">
        <v>12.12091081720734</v>
      </c>
      <c r="J38" s="48">
        <v>13.744209448362726</v>
      </c>
      <c r="K38" s="49">
        <v>17.143838987413204</v>
      </c>
      <c r="L38" s="10"/>
      <c r="M38" s="50"/>
      <c r="N38" s="51" t="s">
        <v>26</v>
      </c>
      <c r="O38" s="40"/>
      <c r="P38" s="27">
        <f t="shared" ref="P38:P43" si="13" xml:space="preserve"> IF( SUM( T38:X38 ) = 0, 0, $T$5 )</f>
        <v>0</v>
      </c>
      <c r="Q38" s="27">
        <f xml:space="preserve"> IF( SUM( AA38:AE38 ) = 0, 0, $AA$7 )</f>
        <v>0</v>
      </c>
      <c r="S38" s="6"/>
      <c r="T38" s="41">
        <f t="shared" ref="T38:X40" si="14" xml:space="preserve"> IF( ISNUMBER(G38), 0, 1 )</f>
        <v>0</v>
      </c>
      <c r="U38" s="41">
        <f t="shared" si="14"/>
        <v>0</v>
      </c>
      <c r="V38" s="41">
        <f t="shared" si="14"/>
        <v>0</v>
      </c>
      <c r="W38" s="41">
        <f t="shared" si="14"/>
        <v>0</v>
      </c>
      <c r="X38" s="41">
        <f t="shared" si="14"/>
        <v>0</v>
      </c>
      <c r="Y38" s="78"/>
      <c r="Z38" s="6"/>
      <c r="AA38" s="41">
        <f t="shared" ref="AA38:AE39" si="15">IF( AND( ISNUMBER( G38), G38&gt;=0), 0, 1)</f>
        <v>0</v>
      </c>
      <c r="AB38" s="41">
        <f t="shared" si="15"/>
        <v>0</v>
      </c>
      <c r="AC38" s="41">
        <f t="shared" si="15"/>
        <v>0</v>
      </c>
      <c r="AD38" s="41">
        <f t="shared" si="15"/>
        <v>0</v>
      </c>
      <c r="AE38" s="41">
        <f t="shared" si="15"/>
        <v>0</v>
      </c>
      <c r="AF38" s="78"/>
    </row>
    <row r="39" spans="2:32" x14ac:dyDescent="0.2">
      <c r="B39" s="42">
        <f t="shared" si="12"/>
        <v>28</v>
      </c>
      <c r="C39" s="43" t="s">
        <v>86</v>
      </c>
      <c r="D39" s="44" t="s">
        <v>87</v>
      </c>
      <c r="E39" s="45" t="s">
        <v>25</v>
      </c>
      <c r="F39" s="46">
        <v>3</v>
      </c>
      <c r="G39" s="47">
        <v>0</v>
      </c>
      <c r="H39" s="48">
        <v>0</v>
      </c>
      <c r="I39" s="48">
        <v>0</v>
      </c>
      <c r="J39" s="48">
        <v>0</v>
      </c>
      <c r="K39" s="49">
        <v>0</v>
      </c>
      <c r="L39" s="10"/>
      <c r="M39" s="50"/>
      <c r="N39" s="51" t="s">
        <v>26</v>
      </c>
      <c r="O39" s="40"/>
      <c r="P39" s="27">
        <f t="shared" si="13"/>
        <v>0</v>
      </c>
      <c r="Q39" s="27">
        <f xml:space="preserve"> IF( SUM( AA39:AE39 ) = 0, 0, $AA$7 )</f>
        <v>0</v>
      </c>
      <c r="S39" s="6"/>
      <c r="T39" s="41">
        <f t="shared" si="14"/>
        <v>0</v>
      </c>
      <c r="U39" s="41">
        <f t="shared" si="14"/>
        <v>0</v>
      </c>
      <c r="V39" s="41">
        <f t="shared" si="14"/>
        <v>0</v>
      </c>
      <c r="W39" s="41">
        <f t="shared" si="14"/>
        <v>0</v>
      </c>
      <c r="X39" s="41">
        <f t="shared" si="14"/>
        <v>0</v>
      </c>
      <c r="Y39" s="78"/>
      <c r="Z39" s="6"/>
      <c r="AA39" s="41">
        <f t="shared" si="15"/>
        <v>0</v>
      </c>
      <c r="AB39" s="41">
        <f t="shared" si="15"/>
        <v>0</v>
      </c>
      <c r="AC39" s="41">
        <f t="shared" si="15"/>
        <v>0</v>
      </c>
      <c r="AD39" s="41">
        <f t="shared" si="15"/>
        <v>0</v>
      </c>
      <c r="AE39" s="41">
        <f t="shared" si="15"/>
        <v>0</v>
      </c>
      <c r="AF39" s="78"/>
    </row>
    <row r="40" spans="2:32" x14ac:dyDescent="0.2">
      <c r="B40" s="42">
        <f t="shared" si="12"/>
        <v>29</v>
      </c>
      <c r="C40" s="80" t="s">
        <v>88</v>
      </c>
      <c r="D40" s="71" t="s">
        <v>89</v>
      </c>
      <c r="E40" s="72" t="s">
        <v>25</v>
      </c>
      <c r="F40" s="73">
        <v>3</v>
      </c>
      <c r="G40" s="47">
        <v>0</v>
      </c>
      <c r="H40" s="48">
        <v>0</v>
      </c>
      <c r="I40" s="48">
        <v>0</v>
      </c>
      <c r="J40" s="48">
        <v>0</v>
      </c>
      <c r="K40" s="49">
        <v>0</v>
      </c>
      <c r="L40" s="10"/>
      <c r="M40" s="50"/>
      <c r="N40" s="51" t="s">
        <v>52</v>
      </c>
      <c r="O40" s="40"/>
      <c r="P40" s="27">
        <f t="shared" si="13"/>
        <v>0</v>
      </c>
      <c r="Q40" s="27">
        <f xml:space="preserve"> IF( SUM( AA40:AE40 ) = 0, 0, $AA$20 )</f>
        <v>0</v>
      </c>
      <c r="S40" s="6"/>
      <c r="T40" s="41">
        <f t="shared" si="14"/>
        <v>0</v>
      </c>
      <c r="U40" s="41">
        <f t="shared" si="14"/>
        <v>0</v>
      </c>
      <c r="V40" s="41">
        <f t="shared" si="14"/>
        <v>0</v>
      </c>
      <c r="W40" s="41">
        <f t="shared" si="14"/>
        <v>0</v>
      </c>
      <c r="X40" s="41">
        <f t="shared" si="14"/>
        <v>0</v>
      </c>
      <c r="Y40" s="78"/>
      <c r="Z40" s="6"/>
      <c r="AA40" s="41">
        <f>IF( AND( ISNUMBER( G40), G40&lt;=0), 0, 1)</f>
        <v>0</v>
      </c>
      <c r="AB40" s="41">
        <f>IF( AND( ISNUMBER( H40), H40&lt;=0), 0, 1)</f>
        <v>0</v>
      </c>
      <c r="AC40" s="41">
        <f>IF( AND( ISNUMBER( I40), I40&lt;=0), 0, 1)</f>
        <v>0</v>
      </c>
      <c r="AD40" s="41">
        <f>IF( AND( ISNUMBER( J40), J40&lt;=0), 0, 1)</f>
        <v>0</v>
      </c>
      <c r="AE40" s="41">
        <f>IF( AND( ISNUMBER( K40), K40&lt;=0), 0, 1)</f>
        <v>0</v>
      </c>
      <c r="AF40" s="78"/>
    </row>
    <row r="41" spans="2:32" x14ac:dyDescent="0.2">
      <c r="B41" s="42">
        <f t="shared" si="12"/>
        <v>30</v>
      </c>
      <c r="C41" s="70" t="s">
        <v>90</v>
      </c>
      <c r="D41" s="71" t="s">
        <v>91</v>
      </c>
      <c r="E41" s="72" t="s">
        <v>25</v>
      </c>
      <c r="F41" s="73">
        <v>3</v>
      </c>
      <c r="G41" s="74">
        <f>G38+G40</f>
        <v>14.738363168869521</v>
      </c>
      <c r="H41" s="75">
        <f>H38+H40</f>
        <v>12.296224033654973</v>
      </c>
      <c r="I41" s="75">
        <f>I38+I40</f>
        <v>12.12091081720734</v>
      </c>
      <c r="J41" s="75">
        <f>J38+J40</f>
        <v>13.744209448362726</v>
      </c>
      <c r="K41" s="76">
        <f>K38+K40</f>
        <v>17.143838987413204</v>
      </c>
      <c r="L41" s="10"/>
      <c r="M41" s="50" t="s">
        <v>92</v>
      </c>
      <c r="N41" s="51"/>
      <c r="O41" s="40"/>
      <c r="P41" s="27">
        <f t="shared" si="13"/>
        <v>0</v>
      </c>
      <c r="Q41" s="28"/>
      <c r="S41" s="6"/>
      <c r="T41" s="24"/>
      <c r="U41" s="24"/>
      <c r="V41" s="24"/>
      <c r="W41" s="24"/>
      <c r="X41" s="24"/>
      <c r="Y41" s="78"/>
      <c r="Z41" s="6"/>
      <c r="AA41" s="24"/>
      <c r="AB41" s="24"/>
      <c r="AC41" s="24"/>
      <c r="AD41" s="24"/>
      <c r="AE41" s="24"/>
      <c r="AF41" s="78"/>
    </row>
    <row r="42" spans="2:32" x14ac:dyDescent="0.2">
      <c r="B42" s="42">
        <f t="shared" si="12"/>
        <v>31</v>
      </c>
      <c r="C42" s="43" t="s">
        <v>93</v>
      </c>
      <c r="D42" s="44" t="s">
        <v>94</v>
      </c>
      <c r="E42" s="45" t="s">
        <v>25</v>
      </c>
      <c r="F42" s="46">
        <v>3</v>
      </c>
      <c r="G42" s="52">
        <v>19.961845044256531</v>
      </c>
      <c r="H42" s="53">
        <v>24.01089948987315</v>
      </c>
      <c r="I42" s="53">
        <v>23.030265647519499</v>
      </c>
      <c r="J42" s="53">
        <v>36.751365749804023</v>
      </c>
      <c r="K42" s="54">
        <v>40.596105629856417</v>
      </c>
      <c r="L42" s="10"/>
      <c r="M42" s="50"/>
      <c r="N42" s="51" t="s">
        <v>26</v>
      </c>
      <c r="O42" s="40"/>
      <c r="P42" s="27">
        <f t="shared" si="13"/>
        <v>0</v>
      </c>
      <c r="Q42" s="27">
        <f xml:space="preserve"> IF( SUM( AA42:AE42 ) = 0, 0, $AA$7 )</f>
        <v>0</v>
      </c>
      <c r="S42" s="6"/>
      <c r="T42" s="41">
        <f>IF('[1]Validation flags'!$H$3=1,0, IF( ISNUMBER(G42), 0, 1 ))</f>
        <v>0</v>
      </c>
      <c r="U42" s="41">
        <f>IF('[1]Validation flags'!$H$3=1,0, IF( ISNUMBER(H42), 0, 1 ))</f>
        <v>0</v>
      </c>
      <c r="V42" s="41">
        <f>IF('[1]Validation flags'!$H$3=1,0, IF( ISNUMBER(I42), 0, 1 ))</f>
        <v>0</v>
      </c>
      <c r="W42" s="41">
        <f>IF('[1]Validation flags'!$H$3=1,0, IF( ISNUMBER(J42), 0, 1 ))</f>
        <v>0</v>
      </c>
      <c r="X42" s="41">
        <f>IF('[1]Validation flags'!$H$3=1,0, IF( ISNUMBER(K42), 0, 1 ))</f>
        <v>0</v>
      </c>
      <c r="Y42" s="78"/>
      <c r="Z42" s="6"/>
      <c r="AA42" s="41">
        <f>IF( AND( ISNUMBER( G42), G42&gt;=0), 0, 1)</f>
        <v>0</v>
      </c>
      <c r="AB42" s="41">
        <f>IF( AND( ISNUMBER( H42), H42&gt;=0), 0, 1)</f>
        <v>0</v>
      </c>
      <c r="AC42" s="41">
        <f>IF( AND( ISNUMBER( I42), I42&gt;=0), 0, 1)</f>
        <v>0</v>
      </c>
      <c r="AD42" s="41">
        <f>IF( AND( ISNUMBER( J42), J42&gt;=0), 0, 1)</f>
        <v>0</v>
      </c>
      <c r="AE42" s="41">
        <f>IF( AND( ISNUMBER( K42), K42&gt;=0), 0, 1)</f>
        <v>0</v>
      </c>
      <c r="AF42" s="78"/>
    </row>
    <row r="43" spans="2:32" x14ac:dyDescent="0.2">
      <c r="B43" s="42">
        <f t="shared" si="12"/>
        <v>32</v>
      </c>
      <c r="C43" s="80" t="s">
        <v>95</v>
      </c>
      <c r="D43" s="44" t="s">
        <v>96</v>
      </c>
      <c r="E43" s="72" t="s">
        <v>25</v>
      </c>
      <c r="F43" s="73">
        <v>3</v>
      </c>
      <c r="G43" s="52">
        <v>0</v>
      </c>
      <c r="H43" s="53">
        <v>0</v>
      </c>
      <c r="I43" s="53">
        <v>0</v>
      </c>
      <c r="J43" s="53">
        <v>0</v>
      </c>
      <c r="K43" s="54">
        <v>0</v>
      </c>
      <c r="L43" s="10"/>
      <c r="M43" s="50"/>
      <c r="N43" s="51" t="s">
        <v>52</v>
      </c>
      <c r="O43" s="40"/>
      <c r="P43" s="27">
        <f t="shared" si="13"/>
        <v>0</v>
      </c>
      <c r="Q43" s="27">
        <f xml:space="preserve"> IF( SUM( AA43:AE43 ) = 0, 0, $AA$20 )</f>
        <v>0</v>
      </c>
      <c r="S43" s="6"/>
      <c r="T43" s="41">
        <f>IF('[1]Validation flags'!$H$3=1,0, IF( ISNUMBER(G43), 0, 1 ))</f>
        <v>0</v>
      </c>
      <c r="U43" s="41">
        <f>IF('[1]Validation flags'!$H$3=1,0, IF( ISNUMBER(H43), 0, 1 ))</f>
        <v>0</v>
      </c>
      <c r="V43" s="41">
        <f>IF('[1]Validation flags'!$H$3=1,0, IF( ISNUMBER(I43), 0, 1 ))</f>
        <v>0</v>
      </c>
      <c r="W43" s="41">
        <f>IF('[1]Validation flags'!$H$3=1,0, IF( ISNUMBER(J43), 0, 1 ))</f>
        <v>0</v>
      </c>
      <c r="X43" s="41">
        <f>IF('[1]Validation flags'!$H$3=1,0, IF( ISNUMBER(K43), 0, 1 ))</f>
        <v>0</v>
      </c>
      <c r="Y43" s="78"/>
      <c r="Z43" s="6"/>
      <c r="AA43" s="41">
        <f>IF( AND( ISNUMBER( G43), G43&lt;=0), 0, 1)</f>
        <v>0</v>
      </c>
      <c r="AB43" s="41">
        <f>IF( AND( ISNUMBER( H43), H43&lt;=0), 0, 1)</f>
        <v>0</v>
      </c>
      <c r="AC43" s="41">
        <f>IF( AND( ISNUMBER( I43), I43&lt;=0), 0, 1)</f>
        <v>0</v>
      </c>
      <c r="AD43" s="41">
        <f>IF( AND( ISNUMBER( J43), J43&lt;=0), 0, 1)</f>
        <v>0</v>
      </c>
      <c r="AE43" s="41">
        <f>IF( AND( ISNUMBER( K43), K43&lt;=0), 0, 1)</f>
        <v>0</v>
      </c>
      <c r="AF43" s="78"/>
    </row>
    <row r="44" spans="2:32" x14ac:dyDescent="0.2">
      <c r="B44" s="42">
        <f t="shared" si="12"/>
        <v>33</v>
      </c>
      <c r="C44" s="70" t="s">
        <v>97</v>
      </c>
      <c r="D44" s="71" t="s">
        <v>98</v>
      </c>
      <c r="E44" s="72" t="s">
        <v>25</v>
      </c>
      <c r="F44" s="73">
        <v>3</v>
      </c>
      <c r="G44" s="74">
        <f>SUM(G42:G43)</f>
        <v>19.961845044256531</v>
      </c>
      <c r="H44" s="75">
        <f>SUM(H42:H43)</f>
        <v>24.01089948987315</v>
      </c>
      <c r="I44" s="75">
        <f>SUM(I42:I43)</f>
        <v>23.030265647519499</v>
      </c>
      <c r="J44" s="75">
        <f>SUM(J42:J43)</f>
        <v>36.751365749804023</v>
      </c>
      <c r="K44" s="76">
        <f>SUM(K42:K43)</f>
        <v>40.596105629856417</v>
      </c>
      <c r="L44" s="10"/>
      <c r="M44" s="50" t="s">
        <v>99</v>
      </c>
      <c r="N44" s="51"/>
      <c r="O44" s="40"/>
      <c r="P44" s="27"/>
      <c r="Q44" s="28"/>
      <c r="S44" s="77"/>
      <c r="T44" s="81"/>
      <c r="Y44" s="78"/>
      <c r="Z44" s="77"/>
      <c r="AA44" s="83"/>
      <c r="AB44" s="83"/>
      <c r="AC44" s="83"/>
      <c r="AD44" s="83"/>
      <c r="AE44" s="83"/>
      <c r="AF44" s="78"/>
    </row>
    <row r="45" spans="2:32" x14ac:dyDescent="0.2">
      <c r="B45" s="42">
        <f t="shared" si="12"/>
        <v>34</v>
      </c>
      <c r="C45" s="43" t="s">
        <v>100</v>
      </c>
      <c r="D45" s="44" t="s">
        <v>101</v>
      </c>
      <c r="E45" s="45" t="s">
        <v>25</v>
      </c>
      <c r="F45" s="46">
        <v>3</v>
      </c>
      <c r="G45" s="52">
        <v>22.442663067147954</v>
      </c>
      <c r="H45" s="53">
        <v>22.863333266120513</v>
      </c>
      <c r="I45" s="53">
        <v>21.447015466635602</v>
      </c>
      <c r="J45" s="53">
        <v>19.683314166563758</v>
      </c>
      <c r="K45" s="54">
        <v>20.324232769822785</v>
      </c>
      <c r="L45" s="10"/>
      <c r="M45" s="50"/>
      <c r="N45" s="51" t="s">
        <v>26</v>
      </c>
      <c r="O45" s="40"/>
      <c r="P45" s="27">
        <f xml:space="preserve"> IF( SUM( T45:X45 ) = 0, 0, $T$5 )</f>
        <v>0</v>
      </c>
      <c r="Q45" s="27">
        <f xml:space="preserve"> IF( SUM( AA45:AE45 ) = 0, 0, $AA$7 )</f>
        <v>0</v>
      </c>
      <c r="S45" s="6"/>
      <c r="T45" s="41">
        <f>IF('[1]Validation flags'!$H$3=1,0, IF( ISNUMBER(G45), 0, 1 ))</f>
        <v>0</v>
      </c>
      <c r="U45" s="41">
        <f>IF('[1]Validation flags'!$H$3=1,0, IF( ISNUMBER(H45), 0, 1 ))</f>
        <v>0</v>
      </c>
      <c r="V45" s="41">
        <f>IF('[1]Validation flags'!$H$3=1,0, IF( ISNUMBER(I45), 0, 1 ))</f>
        <v>0</v>
      </c>
      <c r="W45" s="41">
        <f>IF('[1]Validation flags'!$H$3=1,0, IF( ISNUMBER(J45), 0, 1 ))</f>
        <v>0</v>
      </c>
      <c r="X45" s="41">
        <f>IF('[1]Validation flags'!$H$3=1,0, IF( ISNUMBER(K45), 0, 1 ))</f>
        <v>0</v>
      </c>
      <c r="Y45" s="69"/>
      <c r="Z45" s="6"/>
      <c r="AA45" s="41">
        <f>IF( AND( ISNUMBER( G45), G45&gt;=0), 0, 1)</f>
        <v>0</v>
      </c>
      <c r="AB45" s="41">
        <f>IF( AND( ISNUMBER( H45), H45&gt;=0), 0, 1)</f>
        <v>0</v>
      </c>
      <c r="AC45" s="41">
        <f>IF( AND( ISNUMBER( I45), I45&gt;=0), 0, 1)</f>
        <v>0</v>
      </c>
      <c r="AD45" s="41">
        <f>IF( AND( ISNUMBER( J45), J45&gt;=0), 0, 1)</f>
        <v>0</v>
      </c>
      <c r="AE45" s="41">
        <f>IF( AND( ISNUMBER( K45), K45&gt;=0), 0, 1)</f>
        <v>0</v>
      </c>
      <c r="AF45" s="69"/>
    </row>
    <row r="46" spans="2:32" x14ac:dyDescent="0.2">
      <c r="B46" s="42">
        <f t="shared" si="12"/>
        <v>35</v>
      </c>
      <c r="C46" s="80" t="s">
        <v>102</v>
      </c>
      <c r="D46" s="71" t="s">
        <v>103</v>
      </c>
      <c r="E46" s="72" t="s">
        <v>25</v>
      </c>
      <c r="F46" s="73">
        <v>3</v>
      </c>
      <c r="G46" s="52">
        <v>0</v>
      </c>
      <c r="H46" s="53">
        <v>0</v>
      </c>
      <c r="I46" s="53">
        <v>0</v>
      </c>
      <c r="J46" s="53">
        <v>0</v>
      </c>
      <c r="K46" s="54">
        <v>0</v>
      </c>
      <c r="L46" s="10"/>
      <c r="M46" s="50"/>
      <c r="N46" s="51" t="s">
        <v>52</v>
      </c>
      <c r="O46" s="40"/>
      <c r="P46" s="27">
        <f xml:space="preserve"> IF( SUM( T46:X46 ) = 0, 0, $T$5 )</f>
        <v>0</v>
      </c>
      <c r="Q46" s="27">
        <f xml:space="preserve"> IF( SUM( AA46:AE46 ) = 0, 0, $AA$20 )</f>
        <v>0</v>
      </c>
      <c r="S46" s="6"/>
      <c r="T46" s="41">
        <f>IF('[1]Validation flags'!$H$3=1,0, IF( ISNUMBER(G46), 0, 1 ))</f>
        <v>0</v>
      </c>
      <c r="U46" s="41">
        <f>IF('[1]Validation flags'!$H$3=1,0, IF( ISNUMBER(H46), 0, 1 ))</f>
        <v>0</v>
      </c>
      <c r="V46" s="41">
        <f>IF('[1]Validation flags'!$H$3=1,0, IF( ISNUMBER(I46), 0, 1 ))</f>
        <v>0</v>
      </c>
      <c r="W46" s="41">
        <f>IF('[1]Validation flags'!$H$3=1,0, IF( ISNUMBER(J46), 0, 1 ))</f>
        <v>0</v>
      </c>
      <c r="X46" s="41">
        <f>IF('[1]Validation flags'!$H$3=1,0, IF( ISNUMBER(K46), 0, 1 ))</f>
        <v>0</v>
      </c>
      <c r="Y46" s="69"/>
      <c r="Z46" s="6"/>
      <c r="AA46" s="41">
        <f>IF( AND( ISNUMBER( G46), G46&lt;=0), 0, 1)</f>
        <v>0</v>
      </c>
      <c r="AB46" s="41">
        <f>IF( AND( ISNUMBER( H46), H46&lt;=0), 0, 1)</f>
        <v>0</v>
      </c>
      <c r="AC46" s="41">
        <f>IF( AND( ISNUMBER( I46), I46&lt;=0), 0, 1)</f>
        <v>0</v>
      </c>
      <c r="AD46" s="41">
        <f>IF( AND( ISNUMBER( J46), J46&lt;=0), 0, 1)</f>
        <v>0</v>
      </c>
      <c r="AE46" s="41">
        <f>IF( AND( ISNUMBER( K46), K46&lt;=0), 0, 1)</f>
        <v>0</v>
      </c>
      <c r="AF46" s="69"/>
    </row>
    <row r="47" spans="2:32" x14ac:dyDescent="0.2">
      <c r="B47" s="42">
        <f t="shared" si="12"/>
        <v>36</v>
      </c>
      <c r="C47" s="70" t="s">
        <v>104</v>
      </c>
      <c r="D47" s="71" t="s">
        <v>105</v>
      </c>
      <c r="E47" s="72" t="s">
        <v>25</v>
      </c>
      <c r="F47" s="73">
        <v>3</v>
      </c>
      <c r="G47" s="74">
        <f>SUM(G45:G46)</f>
        <v>22.442663067147954</v>
      </c>
      <c r="H47" s="75">
        <f>SUM(H45:H46)</f>
        <v>22.863333266120513</v>
      </c>
      <c r="I47" s="75">
        <f>SUM(I45:I46)</f>
        <v>21.447015466635602</v>
      </c>
      <c r="J47" s="75">
        <f>SUM(J45:J46)</f>
        <v>19.683314166563758</v>
      </c>
      <c r="K47" s="76">
        <f>SUM(K45:K46)</f>
        <v>20.324232769822785</v>
      </c>
      <c r="L47" s="10"/>
      <c r="M47" s="50" t="s">
        <v>106</v>
      </c>
      <c r="N47" s="51"/>
      <c r="O47" s="40"/>
      <c r="P47" s="27"/>
      <c r="Q47" s="28"/>
      <c r="S47" s="6"/>
      <c r="T47" s="84"/>
      <c r="Y47" s="69"/>
      <c r="Z47" s="6"/>
      <c r="AA47" s="24"/>
      <c r="AB47" s="24"/>
      <c r="AC47" s="24"/>
      <c r="AD47" s="24"/>
      <c r="AE47" s="24"/>
      <c r="AF47" s="69"/>
    </row>
    <row r="48" spans="2:32" x14ac:dyDescent="0.2">
      <c r="B48" s="42">
        <f t="shared" si="12"/>
        <v>37</v>
      </c>
      <c r="C48" s="43" t="s">
        <v>107</v>
      </c>
      <c r="D48" s="44" t="s">
        <v>108</v>
      </c>
      <c r="E48" s="45" t="s">
        <v>25</v>
      </c>
      <c r="F48" s="46">
        <v>3</v>
      </c>
      <c r="G48" s="52">
        <v>0</v>
      </c>
      <c r="H48" s="53">
        <v>0</v>
      </c>
      <c r="I48" s="53">
        <v>0</v>
      </c>
      <c r="J48" s="53">
        <v>0</v>
      </c>
      <c r="K48" s="54">
        <v>0</v>
      </c>
      <c r="L48" s="10"/>
      <c r="M48" s="50"/>
      <c r="N48" s="51" t="s">
        <v>26</v>
      </c>
      <c r="O48" s="40"/>
      <c r="P48" s="27">
        <f xml:space="preserve"> IF( SUM( T48:X48 ) = 0, 0, $T$5 )</f>
        <v>0</v>
      </c>
      <c r="Q48" s="27">
        <f xml:space="preserve"> IF( SUM( AA48:AE48 ) = 0, 0, $AA$7 )</f>
        <v>0</v>
      </c>
      <c r="S48" s="6"/>
      <c r="T48" s="41">
        <f>IF('[1]Validation flags'!$B$3="Thames Water", IF( ISNUMBER(G48), 0, 1 ),0)</f>
        <v>0</v>
      </c>
      <c r="U48" s="41">
        <f>IF('[1]Validation flags'!$B$3="Thames Water", IF( ISNUMBER(H48), 0, 1 ),0)</f>
        <v>0</v>
      </c>
      <c r="V48" s="41">
        <f>IF('[1]Validation flags'!$B$3="Thames Water", IF( ISNUMBER(I48), 0, 1 ),0)</f>
        <v>0</v>
      </c>
      <c r="W48" s="41">
        <f>IF('[1]Validation flags'!$B$3="Thames Water", IF( ISNUMBER(J48), 0, 1 ),0)</f>
        <v>0</v>
      </c>
      <c r="X48" s="41">
        <f>IF('[1]Validation flags'!$B$3="Thames Water", IF( ISNUMBER(K48), 0, 1 ),0)</f>
        <v>0</v>
      </c>
      <c r="Y48" s="85"/>
      <c r="Z48" s="6"/>
      <c r="AA48" s="41">
        <f>IF( AND( ISNUMBER( G48), G48&gt;=0), 0, 1)</f>
        <v>0</v>
      </c>
      <c r="AB48" s="41">
        <f>IF( AND( ISNUMBER( H48), H48&gt;=0), 0, 1)</f>
        <v>0</v>
      </c>
      <c r="AC48" s="41">
        <f>IF( AND( ISNUMBER( I48), I48&gt;=0), 0, 1)</f>
        <v>0</v>
      </c>
      <c r="AD48" s="41">
        <f>IF( AND( ISNUMBER( J48), J48&gt;=0), 0, 1)</f>
        <v>0</v>
      </c>
      <c r="AE48" s="41">
        <f>IF( AND( ISNUMBER( K48), K48&gt;=0), 0, 1)</f>
        <v>0</v>
      </c>
      <c r="AF48" s="85"/>
    </row>
    <row r="49" spans="2:32" x14ac:dyDescent="0.2">
      <c r="B49" s="42">
        <f t="shared" si="12"/>
        <v>38</v>
      </c>
      <c r="C49" s="80" t="s">
        <v>109</v>
      </c>
      <c r="D49" s="71" t="s">
        <v>110</v>
      </c>
      <c r="E49" s="72" t="s">
        <v>25</v>
      </c>
      <c r="F49" s="73">
        <v>3</v>
      </c>
      <c r="G49" s="52">
        <v>0</v>
      </c>
      <c r="H49" s="53">
        <v>0</v>
      </c>
      <c r="I49" s="53">
        <v>0</v>
      </c>
      <c r="J49" s="53">
        <v>0</v>
      </c>
      <c r="K49" s="54">
        <v>0</v>
      </c>
      <c r="L49" s="10"/>
      <c r="M49" s="50"/>
      <c r="N49" s="51" t="s">
        <v>52</v>
      </c>
      <c r="O49" s="40"/>
      <c r="P49" s="27">
        <f xml:space="preserve"> IF( SUM( T49:X49 ) = 0, 0, $T$5 )</f>
        <v>0</v>
      </c>
      <c r="Q49" s="27">
        <f xml:space="preserve"> IF( SUM( AA49:AE49 ) = 0, 0, $AA$20 )</f>
        <v>0</v>
      </c>
      <c r="S49" s="6"/>
      <c r="T49" s="41">
        <f>IF('[1]Validation flags'!$B$3="Thames Water", IF( ISNUMBER(G49), 0, 1 ),0)</f>
        <v>0</v>
      </c>
      <c r="U49" s="41">
        <f>IF('[1]Validation flags'!$B$3="Thames Water", IF( ISNUMBER(H49), 0, 1 ),0)</f>
        <v>0</v>
      </c>
      <c r="V49" s="41">
        <f>IF('[1]Validation flags'!$B$3="Thames Water", IF( ISNUMBER(I49), 0, 1 ),0)</f>
        <v>0</v>
      </c>
      <c r="W49" s="41">
        <f>IF('[1]Validation flags'!$B$3="Thames Water", IF( ISNUMBER(J49), 0, 1 ),0)</f>
        <v>0</v>
      </c>
      <c r="X49" s="41">
        <f>IF('[1]Validation flags'!$B$3="Thames Water", IF( ISNUMBER(K49), 0, 1 ),0)</f>
        <v>0</v>
      </c>
      <c r="Y49" s="85"/>
      <c r="Z49" s="6"/>
      <c r="AA49" s="41">
        <f>IF( AND( ISNUMBER( G49), G49&lt;=0), 0, 1)</f>
        <v>0</v>
      </c>
      <c r="AB49" s="41">
        <f>IF( AND( ISNUMBER( H49), H49&lt;=0), 0, 1)</f>
        <v>0</v>
      </c>
      <c r="AC49" s="41">
        <f>IF( AND( ISNUMBER( I49), I49&lt;=0), 0, 1)</f>
        <v>0</v>
      </c>
      <c r="AD49" s="41">
        <f>IF( AND( ISNUMBER( J49), J49&lt;=0), 0, 1)</f>
        <v>0</v>
      </c>
      <c r="AE49" s="41">
        <f>IF( AND( ISNUMBER( K49), K49&lt;=0), 0, 1)</f>
        <v>0</v>
      </c>
      <c r="AF49" s="85"/>
    </row>
    <row r="50" spans="2:32" ht="15" thickBot="1" x14ac:dyDescent="0.25">
      <c r="B50" s="55">
        <f t="shared" si="12"/>
        <v>39</v>
      </c>
      <c r="C50" s="86" t="s">
        <v>111</v>
      </c>
      <c r="D50" s="57" t="s">
        <v>112</v>
      </c>
      <c r="E50" s="58" t="s">
        <v>25</v>
      </c>
      <c r="F50" s="59">
        <v>3</v>
      </c>
      <c r="G50" s="87">
        <f>SUM(G48:G49)</f>
        <v>0</v>
      </c>
      <c r="H50" s="88">
        <f>SUM(H48:H49)</f>
        <v>0</v>
      </c>
      <c r="I50" s="88">
        <f>SUM(I48:I49)</f>
        <v>0</v>
      </c>
      <c r="J50" s="88">
        <f>SUM(J48:J49)</f>
        <v>0</v>
      </c>
      <c r="K50" s="89">
        <f>SUM(K48:K49)</f>
        <v>0</v>
      </c>
      <c r="L50" s="10"/>
      <c r="M50" s="90" t="s">
        <v>113</v>
      </c>
      <c r="N50" s="91"/>
      <c r="O50" s="40"/>
      <c r="P50" s="27"/>
      <c r="Q50" s="28"/>
      <c r="S50" s="85"/>
      <c r="T50" s="24"/>
      <c r="U50" s="24"/>
      <c r="V50" s="24"/>
      <c r="W50" s="24"/>
      <c r="X50" s="24"/>
      <c r="Y50" s="85"/>
      <c r="Z50" s="85"/>
      <c r="AA50" s="24"/>
      <c r="AB50" s="24"/>
      <c r="AC50" s="24"/>
      <c r="AD50" s="24"/>
      <c r="AE50" s="24"/>
      <c r="AF50" s="85"/>
    </row>
    <row r="51" spans="2:32" ht="15" thickBot="1" x14ac:dyDescent="0.25">
      <c r="B51" s="10"/>
      <c r="C51" s="10"/>
      <c r="D51" s="10"/>
      <c r="E51" s="10"/>
      <c r="F51" s="10"/>
      <c r="G51" s="10"/>
      <c r="H51" s="10"/>
      <c r="I51" s="10"/>
      <c r="J51" s="10"/>
      <c r="K51" s="10"/>
      <c r="L51" s="10"/>
      <c r="M51" s="65"/>
      <c r="N51" s="65"/>
      <c r="P51" s="27"/>
      <c r="Q51" s="28"/>
      <c r="S51" s="85"/>
      <c r="T51" s="24"/>
      <c r="U51" s="24"/>
      <c r="V51" s="24"/>
      <c r="W51" s="24"/>
      <c r="X51" s="24"/>
      <c r="Y51" s="85"/>
      <c r="Z51" s="85"/>
      <c r="AA51" s="24"/>
      <c r="AB51" s="24"/>
      <c r="AC51" s="24"/>
      <c r="AD51" s="24"/>
      <c r="AE51" s="24"/>
      <c r="AF51" s="85"/>
    </row>
    <row r="52" spans="2:32" ht="15" thickBot="1" x14ac:dyDescent="0.25">
      <c r="B52" s="14" t="s">
        <v>114</v>
      </c>
      <c r="C52" s="29" t="s">
        <v>115</v>
      </c>
      <c r="D52" s="10"/>
      <c r="E52" s="10"/>
      <c r="F52" s="10"/>
      <c r="G52" s="10"/>
      <c r="H52" s="10"/>
      <c r="I52" s="10"/>
      <c r="J52" s="10"/>
      <c r="K52" s="10"/>
      <c r="L52" s="10"/>
      <c r="M52" s="65"/>
      <c r="N52" s="65"/>
      <c r="P52" s="27"/>
      <c r="Q52" s="28"/>
      <c r="S52" s="85"/>
      <c r="T52" s="24"/>
      <c r="U52" s="24"/>
      <c r="V52" s="24"/>
      <c r="W52" s="24"/>
      <c r="X52" s="24"/>
      <c r="Y52" s="85"/>
      <c r="Z52" s="85"/>
      <c r="AA52" s="24"/>
      <c r="AB52" s="24"/>
      <c r="AC52" s="24"/>
      <c r="AD52" s="24"/>
      <c r="AE52" s="24"/>
      <c r="AF52" s="85"/>
    </row>
    <row r="53" spans="2:32" x14ac:dyDescent="0.2">
      <c r="B53" s="30">
        <v>40</v>
      </c>
      <c r="C53" s="31" t="s">
        <v>116</v>
      </c>
      <c r="D53" s="32" t="s">
        <v>117</v>
      </c>
      <c r="E53" s="33" t="s">
        <v>25</v>
      </c>
      <c r="F53" s="34">
        <v>3</v>
      </c>
      <c r="G53" s="35">
        <v>-55.102730199027057</v>
      </c>
      <c r="H53" s="36">
        <v>-53.257967222309048</v>
      </c>
      <c r="I53" s="36">
        <v>-52.940215429478116</v>
      </c>
      <c r="J53" s="36">
        <v>-50.33566893445326</v>
      </c>
      <c r="K53" s="37">
        <v>-48.598274843508946</v>
      </c>
      <c r="L53" s="10"/>
      <c r="M53" s="38"/>
      <c r="N53" s="39" t="s">
        <v>52</v>
      </c>
      <c r="P53" s="27">
        <f xml:space="preserve"> IF( SUM( T53:X53 ) = 0, 0, $T$5 )</f>
        <v>0</v>
      </c>
      <c r="Q53" s="27">
        <f xml:space="preserve"> IF( SUM( AA53:AE53 ) = 0, 0, $AA$20 )</f>
        <v>0</v>
      </c>
      <c r="S53" s="6"/>
      <c r="T53" s="41">
        <f t="shared" ref="T53:X55" si="16" xml:space="preserve"> IF( ISNUMBER(G53), 0, 1 )</f>
        <v>0</v>
      </c>
      <c r="U53" s="41">
        <f t="shared" si="16"/>
        <v>0</v>
      </c>
      <c r="V53" s="41">
        <f t="shared" si="16"/>
        <v>0</v>
      </c>
      <c r="W53" s="41">
        <f t="shared" si="16"/>
        <v>0</v>
      </c>
      <c r="X53" s="41">
        <f t="shared" si="16"/>
        <v>0</v>
      </c>
      <c r="Y53" s="85"/>
      <c r="Z53" s="6"/>
      <c r="AA53" s="41">
        <f t="shared" ref="AA53:AE54" si="17">IF( AND( ISNUMBER( G53), G53&lt;=0), 0, 1)</f>
        <v>0</v>
      </c>
      <c r="AB53" s="41">
        <f t="shared" si="17"/>
        <v>0</v>
      </c>
      <c r="AC53" s="41">
        <f t="shared" si="17"/>
        <v>0</v>
      </c>
      <c r="AD53" s="41">
        <f t="shared" si="17"/>
        <v>0</v>
      </c>
      <c r="AE53" s="41">
        <f t="shared" si="17"/>
        <v>0</v>
      </c>
      <c r="AF53" s="85"/>
    </row>
    <row r="54" spans="2:32" x14ac:dyDescent="0.2">
      <c r="B54" s="42">
        <f>B53+1</f>
        <v>41</v>
      </c>
      <c r="C54" s="43" t="s">
        <v>118</v>
      </c>
      <c r="D54" s="44" t="s">
        <v>119</v>
      </c>
      <c r="E54" s="45" t="s">
        <v>25</v>
      </c>
      <c r="F54" s="46">
        <v>3</v>
      </c>
      <c r="G54" s="47">
        <v>0</v>
      </c>
      <c r="H54" s="48">
        <v>0</v>
      </c>
      <c r="I54" s="48">
        <v>0</v>
      </c>
      <c r="J54" s="48">
        <v>0</v>
      </c>
      <c r="K54" s="49">
        <v>0</v>
      </c>
      <c r="L54" s="10"/>
      <c r="M54" s="50"/>
      <c r="N54" s="51" t="s">
        <v>52</v>
      </c>
      <c r="P54" s="27">
        <f xml:space="preserve"> IF( SUM( T54:X54 ) = 0, 0, $T$5 )</f>
        <v>0</v>
      </c>
      <c r="Q54" s="27">
        <f xml:space="preserve"> IF( SUM( AA54:AE54 ) = 0, 0, $AA$20 )</f>
        <v>0</v>
      </c>
      <c r="S54" s="6"/>
      <c r="T54" s="41">
        <f t="shared" si="16"/>
        <v>0</v>
      </c>
      <c r="U54" s="41">
        <f t="shared" si="16"/>
        <v>0</v>
      </c>
      <c r="V54" s="41">
        <f t="shared" si="16"/>
        <v>0</v>
      </c>
      <c r="W54" s="41">
        <f t="shared" si="16"/>
        <v>0</v>
      </c>
      <c r="X54" s="41">
        <f t="shared" si="16"/>
        <v>0</v>
      </c>
      <c r="Y54" s="77"/>
      <c r="Z54" s="6"/>
      <c r="AA54" s="41">
        <f t="shared" si="17"/>
        <v>0</v>
      </c>
      <c r="AB54" s="41">
        <f t="shared" si="17"/>
        <v>0</v>
      </c>
      <c r="AC54" s="41">
        <f t="shared" si="17"/>
        <v>0</v>
      </c>
      <c r="AD54" s="41">
        <f t="shared" si="17"/>
        <v>0</v>
      </c>
      <c r="AE54" s="41">
        <f t="shared" si="17"/>
        <v>0</v>
      </c>
      <c r="AF54" s="77"/>
    </row>
    <row r="55" spans="2:32" x14ac:dyDescent="0.2">
      <c r="B55" s="42">
        <f t="shared" ref="B55:B69" si="18">B54+1</f>
        <v>42</v>
      </c>
      <c r="C55" s="43" t="s">
        <v>120</v>
      </c>
      <c r="D55" s="44" t="s">
        <v>121</v>
      </c>
      <c r="E55" s="45" t="s">
        <v>25</v>
      </c>
      <c r="F55" s="46">
        <v>3</v>
      </c>
      <c r="G55" s="47">
        <v>0</v>
      </c>
      <c r="H55" s="48">
        <v>0</v>
      </c>
      <c r="I55" s="48">
        <v>0</v>
      </c>
      <c r="J55" s="48">
        <v>0</v>
      </c>
      <c r="K55" s="49">
        <v>0</v>
      </c>
      <c r="L55" s="10"/>
      <c r="M55" s="50"/>
      <c r="N55" s="51" t="s">
        <v>26</v>
      </c>
      <c r="P55" s="27">
        <f xml:space="preserve"> IF( SUM( T55:X55 ) = 0, 0, $T$5 )</f>
        <v>0</v>
      </c>
      <c r="Q55" s="27">
        <f xml:space="preserve"> IF( SUM( AA55:AE55 ) = 0, 0, $AA$7 )</f>
        <v>0</v>
      </c>
      <c r="S55" s="6"/>
      <c r="T55" s="41">
        <f t="shared" si="16"/>
        <v>0</v>
      </c>
      <c r="U55" s="41">
        <f t="shared" si="16"/>
        <v>0</v>
      </c>
      <c r="V55" s="41">
        <f t="shared" si="16"/>
        <v>0</v>
      </c>
      <c r="W55" s="41">
        <f t="shared" si="16"/>
        <v>0</v>
      </c>
      <c r="X55" s="41">
        <f t="shared" si="16"/>
        <v>0</v>
      </c>
      <c r="Y55" s="77"/>
      <c r="Z55" s="6"/>
      <c r="AA55" s="41">
        <f>IF( AND( ISNUMBER( G55), G55&gt;=0), 0, 1)</f>
        <v>0</v>
      </c>
      <c r="AB55" s="41">
        <f>IF( AND( ISNUMBER( H55), H55&gt;=0), 0, 1)</f>
        <v>0</v>
      </c>
      <c r="AC55" s="41">
        <f>IF( AND( ISNUMBER( I55), I55&gt;=0), 0, 1)</f>
        <v>0</v>
      </c>
      <c r="AD55" s="41">
        <f>IF( AND( ISNUMBER( J55), J55&gt;=0), 0, 1)</f>
        <v>0</v>
      </c>
      <c r="AE55" s="41">
        <f>IF( AND( ISNUMBER( K55), K55&gt;=0), 0, 1)</f>
        <v>0</v>
      </c>
      <c r="AF55" s="77"/>
    </row>
    <row r="56" spans="2:32" x14ac:dyDescent="0.2">
      <c r="B56" s="42">
        <f t="shared" si="18"/>
        <v>43</v>
      </c>
      <c r="C56" s="70" t="s">
        <v>122</v>
      </c>
      <c r="D56" s="71" t="s">
        <v>123</v>
      </c>
      <c r="E56" s="72" t="s">
        <v>25</v>
      </c>
      <c r="F56" s="73">
        <v>3</v>
      </c>
      <c r="G56" s="74">
        <f>G53+G55</f>
        <v>-55.102730199027057</v>
      </c>
      <c r="H56" s="75">
        <f>H53+H55</f>
        <v>-53.257967222309048</v>
      </c>
      <c r="I56" s="75">
        <f>I53+I55</f>
        <v>-52.940215429478116</v>
      </c>
      <c r="J56" s="75">
        <f>J53+J55</f>
        <v>-50.33566893445326</v>
      </c>
      <c r="K56" s="76">
        <f>K53+K55</f>
        <v>-48.598274843508946</v>
      </c>
      <c r="L56" s="10"/>
      <c r="M56" s="50" t="s">
        <v>124</v>
      </c>
      <c r="N56" s="51"/>
      <c r="P56" s="27"/>
      <c r="Q56" s="28"/>
      <c r="S56" s="77"/>
      <c r="T56" s="24"/>
      <c r="U56" s="24"/>
      <c r="V56" s="24"/>
      <c r="W56" s="24"/>
      <c r="X56" s="24"/>
      <c r="Y56" s="77"/>
      <c r="Z56" s="77"/>
      <c r="AA56" s="24"/>
      <c r="AB56" s="24"/>
      <c r="AC56" s="24"/>
      <c r="AD56" s="24"/>
      <c r="AE56" s="24"/>
      <c r="AF56" s="77"/>
    </row>
    <row r="57" spans="2:32" x14ac:dyDescent="0.2">
      <c r="B57" s="42">
        <f t="shared" si="18"/>
        <v>44</v>
      </c>
      <c r="C57" s="43" t="s">
        <v>125</v>
      </c>
      <c r="D57" s="44" t="s">
        <v>126</v>
      </c>
      <c r="E57" s="45" t="s">
        <v>25</v>
      </c>
      <c r="F57" s="46">
        <v>3</v>
      </c>
      <c r="G57" s="47">
        <v>-12.09955278175007</v>
      </c>
      <c r="H57" s="48">
        <v>-12.862128442599218</v>
      </c>
      <c r="I57" s="48">
        <v>-13.264761271722204</v>
      </c>
      <c r="J57" s="48">
        <v>-14.910049927066886</v>
      </c>
      <c r="K57" s="49">
        <v>-17.915614480977993</v>
      </c>
      <c r="L57" s="10"/>
      <c r="M57" s="50"/>
      <c r="N57" s="51" t="s">
        <v>52</v>
      </c>
      <c r="P57" s="27">
        <f t="shared" ref="P57:P62" si="19" xml:space="preserve"> IF( SUM( T57:X57 ) = 0, 0, $T$5 )</f>
        <v>0</v>
      </c>
      <c r="Q57" s="27">
        <f xml:space="preserve"> IF( SUM( AA57:AE57 ) = 0, 0, $AA$20 )</f>
        <v>0</v>
      </c>
      <c r="S57" s="6"/>
      <c r="T57" s="41">
        <f t="shared" ref="T57:X59" si="20" xml:space="preserve"> IF( ISNUMBER(G57), 0, 1 )</f>
        <v>0</v>
      </c>
      <c r="U57" s="41">
        <f t="shared" si="20"/>
        <v>0</v>
      </c>
      <c r="V57" s="41">
        <f t="shared" si="20"/>
        <v>0</v>
      </c>
      <c r="W57" s="41">
        <f t="shared" si="20"/>
        <v>0</v>
      </c>
      <c r="X57" s="41">
        <f t="shared" si="20"/>
        <v>0</v>
      </c>
      <c r="Y57" s="77"/>
      <c r="Z57" s="6"/>
      <c r="AA57" s="41">
        <f t="shared" ref="AA57:AE58" si="21">IF( AND( ISNUMBER( G57), G57&lt;=0), 0, 1)</f>
        <v>0</v>
      </c>
      <c r="AB57" s="41">
        <f t="shared" si="21"/>
        <v>0</v>
      </c>
      <c r="AC57" s="41">
        <f t="shared" si="21"/>
        <v>0</v>
      </c>
      <c r="AD57" s="41">
        <f t="shared" si="21"/>
        <v>0</v>
      </c>
      <c r="AE57" s="41">
        <f t="shared" si="21"/>
        <v>0</v>
      </c>
      <c r="AF57" s="77"/>
    </row>
    <row r="58" spans="2:32" x14ac:dyDescent="0.2">
      <c r="B58" s="42">
        <f t="shared" si="18"/>
        <v>45</v>
      </c>
      <c r="C58" s="43" t="s">
        <v>127</v>
      </c>
      <c r="D58" s="44" t="s">
        <v>128</v>
      </c>
      <c r="E58" s="45" t="s">
        <v>25</v>
      </c>
      <c r="F58" s="46">
        <v>3</v>
      </c>
      <c r="G58" s="47">
        <v>0</v>
      </c>
      <c r="H58" s="48">
        <v>0</v>
      </c>
      <c r="I58" s="48">
        <v>0</v>
      </c>
      <c r="J58" s="48">
        <v>0</v>
      </c>
      <c r="K58" s="49">
        <v>0</v>
      </c>
      <c r="L58" s="10"/>
      <c r="M58" s="50"/>
      <c r="N58" s="51" t="s">
        <v>52</v>
      </c>
      <c r="P58" s="27">
        <f t="shared" si="19"/>
        <v>0</v>
      </c>
      <c r="Q58" s="27">
        <f xml:space="preserve"> IF( SUM( AA58:AE58 ) = 0, 0, $AA$20 )</f>
        <v>0</v>
      </c>
      <c r="S58" s="6"/>
      <c r="T58" s="41">
        <f t="shared" si="20"/>
        <v>0</v>
      </c>
      <c r="U58" s="41">
        <f t="shared" si="20"/>
        <v>0</v>
      </c>
      <c r="V58" s="41">
        <f t="shared" si="20"/>
        <v>0</v>
      </c>
      <c r="W58" s="41">
        <f t="shared" si="20"/>
        <v>0</v>
      </c>
      <c r="X58" s="41">
        <f t="shared" si="20"/>
        <v>0</v>
      </c>
      <c r="Y58" s="77"/>
      <c r="Z58" s="6"/>
      <c r="AA58" s="41">
        <f t="shared" si="21"/>
        <v>0</v>
      </c>
      <c r="AB58" s="41">
        <f t="shared" si="21"/>
        <v>0</v>
      </c>
      <c r="AC58" s="41">
        <f t="shared" si="21"/>
        <v>0</v>
      </c>
      <c r="AD58" s="41">
        <f t="shared" si="21"/>
        <v>0</v>
      </c>
      <c r="AE58" s="41">
        <f t="shared" si="21"/>
        <v>0</v>
      </c>
      <c r="AF58" s="77"/>
    </row>
    <row r="59" spans="2:32" x14ac:dyDescent="0.2">
      <c r="B59" s="42">
        <f t="shared" si="18"/>
        <v>46</v>
      </c>
      <c r="C59" s="80" t="s">
        <v>129</v>
      </c>
      <c r="D59" s="71" t="s">
        <v>130</v>
      </c>
      <c r="E59" s="72" t="s">
        <v>25</v>
      </c>
      <c r="F59" s="73">
        <v>3</v>
      </c>
      <c r="G59" s="47">
        <v>0</v>
      </c>
      <c r="H59" s="48">
        <v>0</v>
      </c>
      <c r="I59" s="48">
        <v>0</v>
      </c>
      <c r="J59" s="48">
        <v>0</v>
      </c>
      <c r="K59" s="49">
        <v>0</v>
      </c>
      <c r="L59" s="10"/>
      <c r="M59" s="50"/>
      <c r="N59" s="51" t="s">
        <v>26</v>
      </c>
      <c r="P59" s="27">
        <f t="shared" si="19"/>
        <v>0</v>
      </c>
      <c r="Q59" s="27">
        <f xml:space="preserve"> IF( SUM( AA59:AE59 ) = 0, 0, $AA$7 )</f>
        <v>0</v>
      </c>
      <c r="S59" s="6"/>
      <c r="T59" s="41">
        <f t="shared" si="20"/>
        <v>0</v>
      </c>
      <c r="U59" s="41">
        <f t="shared" si="20"/>
        <v>0</v>
      </c>
      <c r="V59" s="41">
        <f t="shared" si="20"/>
        <v>0</v>
      </c>
      <c r="W59" s="41">
        <f t="shared" si="20"/>
        <v>0</v>
      </c>
      <c r="X59" s="41">
        <f t="shared" si="20"/>
        <v>0</v>
      </c>
      <c r="Y59" s="77"/>
      <c r="Z59" s="6"/>
      <c r="AA59" s="41">
        <f>IF( AND( ISNUMBER( G59), G59&gt;=0), 0, 1)</f>
        <v>0</v>
      </c>
      <c r="AB59" s="41">
        <f>IF( AND( ISNUMBER( H59), H59&gt;=0), 0, 1)</f>
        <v>0</v>
      </c>
      <c r="AC59" s="41">
        <f>IF( AND( ISNUMBER( I59), I59&gt;=0), 0, 1)</f>
        <v>0</v>
      </c>
      <c r="AD59" s="41">
        <f>IF( AND( ISNUMBER( J59), J59&gt;=0), 0, 1)</f>
        <v>0</v>
      </c>
      <c r="AE59" s="41">
        <f>IF( AND( ISNUMBER( K59), K59&gt;=0), 0, 1)</f>
        <v>0</v>
      </c>
      <c r="AF59" s="77"/>
    </row>
    <row r="60" spans="2:32" x14ac:dyDescent="0.2">
      <c r="B60" s="42">
        <f t="shared" si="18"/>
        <v>47</v>
      </c>
      <c r="C60" s="70" t="s">
        <v>131</v>
      </c>
      <c r="D60" s="71" t="s">
        <v>132</v>
      </c>
      <c r="E60" s="72" t="s">
        <v>25</v>
      </c>
      <c r="F60" s="73">
        <v>3</v>
      </c>
      <c r="G60" s="74">
        <f>G57+G59</f>
        <v>-12.09955278175007</v>
      </c>
      <c r="H60" s="75">
        <f>H57+H59</f>
        <v>-12.862128442599218</v>
      </c>
      <c r="I60" s="75">
        <f>I57+I59</f>
        <v>-13.264761271722204</v>
      </c>
      <c r="J60" s="75">
        <f>J57+J59</f>
        <v>-14.910049927066886</v>
      </c>
      <c r="K60" s="76">
        <f>K57+K59</f>
        <v>-17.915614480977993</v>
      </c>
      <c r="L60" s="10"/>
      <c r="M60" s="50" t="s">
        <v>133</v>
      </c>
      <c r="N60" s="51"/>
      <c r="P60" s="27">
        <f t="shared" si="19"/>
        <v>0</v>
      </c>
      <c r="Q60" s="28"/>
      <c r="S60" s="6"/>
      <c r="T60" s="24"/>
      <c r="U60" s="24"/>
      <c r="V60" s="24"/>
      <c r="W60" s="24"/>
      <c r="X60" s="24"/>
      <c r="Y60" s="77"/>
      <c r="Z60" s="6"/>
      <c r="AA60" s="24"/>
      <c r="AB60" s="24"/>
      <c r="AC60" s="24"/>
      <c r="AD60" s="24"/>
      <c r="AE60" s="24"/>
      <c r="AF60" s="77"/>
    </row>
    <row r="61" spans="2:32" x14ac:dyDescent="0.2">
      <c r="B61" s="42">
        <f t="shared" si="18"/>
        <v>48</v>
      </c>
      <c r="C61" s="43" t="s">
        <v>134</v>
      </c>
      <c r="D61" s="44" t="s">
        <v>135</v>
      </c>
      <c r="E61" s="45" t="s">
        <v>25</v>
      </c>
      <c r="F61" s="46">
        <v>3</v>
      </c>
      <c r="G61" s="52">
        <v>-93.576533433713877</v>
      </c>
      <c r="H61" s="53">
        <v>-95.677793496622115</v>
      </c>
      <c r="I61" s="53">
        <v>-86.149265521560594</v>
      </c>
      <c r="J61" s="53">
        <v>-115.79532364684562</v>
      </c>
      <c r="K61" s="54">
        <v>-92.551565462567865</v>
      </c>
      <c r="L61" s="10"/>
      <c r="M61" s="50"/>
      <c r="N61" s="51" t="s">
        <v>52</v>
      </c>
      <c r="P61" s="27">
        <f t="shared" si="19"/>
        <v>0</v>
      </c>
      <c r="Q61" s="27">
        <f xml:space="preserve"> IF( SUM( AA61:AE61 ) = 0, 0, $AA$20 )</f>
        <v>0</v>
      </c>
      <c r="S61" s="6"/>
      <c r="T61" s="41">
        <f>IF('[1]Validation flags'!$H$3=1,0, IF( ISNUMBER(G61), 0, 1 ))</f>
        <v>0</v>
      </c>
      <c r="U61" s="41">
        <f>IF('[1]Validation flags'!$H$3=1,0, IF( ISNUMBER(H61), 0, 1 ))</f>
        <v>0</v>
      </c>
      <c r="V61" s="41">
        <f>IF('[1]Validation flags'!$H$3=1,0, IF( ISNUMBER(I61), 0, 1 ))</f>
        <v>0</v>
      </c>
      <c r="W61" s="41">
        <f>IF('[1]Validation flags'!$H$3=1,0, IF( ISNUMBER(J61), 0, 1 ))</f>
        <v>0</v>
      </c>
      <c r="X61" s="41">
        <f>IF('[1]Validation flags'!$H$3=1,0, IF( ISNUMBER(K61), 0, 1 ))</f>
        <v>0</v>
      </c>
      <c r="Y61" s="77"/>
      <c r="Z61" s="6"/>
      <c r="AA61" s="41">
        <f>IF( AND( ISNUMBER( G61), G61&lt;=0), 0, 1)</f>
        <v>0</v>
      </c>
      <c r="AB61" s="41">
        <f>IF( AND( ISNUMBER( H61), H61&lt;=0), 0, 1)</f>
        <v>0</v>
      </c>
      <c r="AC61" s="41">
        <f>IF( AND( ISNUMBER( I61), I61&lt;=0), 0, 1)</f>
        <v>0</v>
      </c>
      <c r="AD61" s="41">
        <f>IF( AND( ISNUMBER( J61), J61&lt;=0), 0, 1)</f>
        <v>0</v>
      </c>
      <c r="AE61" s="41">
        <f>IF( AND( ISNUMBER( K61), K61&lt;=0), 0, 1)</f>
        <v>0</v>
      </c>
      <c r="AF61" s="77"/>
    </row>
    <row r="62" spans="2:32" x14ac:dyDescent="0.2">
      <c r="B62" s="42">
        <f t="shared" si="18"/>
        <v>49</v>
      </c>
      <c r="C62" s="80" t="s">
        <v>136</v>
      </c>
      <c r="D62" s="44" t="s">
        <v>137</v>
      </c>
      <c r="E62" s="72" t="s">
        <v>25</v>
      </c>
      <c r="F62" s="73">
        <v>3</v>
      </c>
      <c r="G62" s="52">
        <v>0</v>
      </c>
      <c r="H62" s="53">
        <v>0</v>
      </c>
      <c r="I62" s="53">
        <v>0</v>
      </c>
      <c r="J62" s="53">
        <v>0</v>
      </c>
      <c r="K62" s="54">
        <v>0</v>
      </c>
      <c r="L62" s="10"/>
      <c r="M62" s="50"/>
      <c r="N62" s="51" t="s">
        <v>26</v>
      </c>
      <c r="P62" s="27">
        <f t="shared" si="19"/>
        <v>0</v>
      </c>
      <c r="Q62" s="27">
        <f xml:space="preserve"> IF( SUM( AA62:AE62 ) = 0, 0, $AA$7 )</f>
        <v>0</v>
      </c>
      <c r="S62" s="6"/>
      <c r="T62" s="41">
        <f>IF('[1]Validation flags'!$H$3=1,0, IF( ISNUMBER(G62), 0, 1 ))</f>
        <v>0</v>
      </c>
      <c r="U62" s="41">
        <f>IF('[1]Validation flags'!$H$3=1,0, IF( ISNUMBER(H62), 0, 1 ))</f>
        <v>0</v>
      </c>
      <c r="V62" s="41">
        <f>IF('[1]Validation flags'!$H$3=1,0, IF( ISNUMBER(I62), 0, 1 ))</f>
        <v>0</v>
      </c>
      <c r="W62" s="41">
        <f>IF('[1]Validation flags'!$H$3=1,0, IF( ISNUMBER(J62), 0, 1 ))</f>
        <v>0</v>
      </c>
      <c r="X62" s="41">
        <f>IF('[1]Validation flags'!$H$3=1,0, IF( ISNUMBER(K62), 0, 1 ))</f>
        <v>0</v>
      </c>
      <c r="Y62" s="77"/>
      <c r="Z62" s="6"/>
      <c r="AA62" s="41">
        <f>IF( AND( ISNUMBER( G62), G62&gt;=0), 0, 1)</f>
        <v>0</v>
      </c>
      <c r="AB62" s="41">
        <f>IF( AND( ISNUMBER( H62), H62&gt;=0), 0, 1)</f>
        <v>0</v>
      </c>
      <c r="AC62" s="41">
        <f>IF( AND( ISNUMBER( I62), I62&gt;=0), 0, 1)</f>
        <v>0</v>
      </c>
      <c r="AD62" s="41">
        <f>IF( AND( ISNUMBER( J62), J62&gt;=0), 0, 1)</f>
        <v>0</v>
      </c>
      <c r="AE62" s="41">
        <f>IF( AND( ISNUMBER( K62), K62&gt;=0), 0, 1)</f>
        <v>0</v>
      </c>
      <c r="AF62" s="77"/>
    </row>
    <row r="63" spans="2:32" x14ac:dyDescent="0.2">
      <c r="B63" s="42">
        <f t="shared" si="18"/>
        <v>50</v>
      </c>
      <c r="C63" s="70" t="s">
        <v>138</v>
      </c>
      <c r="D63" s="71" t="s">
        <v>139</v>
      </c>
      <c r="E63" s="72" t="s">
        <v>25</v>
      </c>
      <c r="F63" s="73">
        <v>3</v>
      </c>
      <c r="G63" s="74">
        <f>SUM(G61:G62)</f>
        <v>-93.576533433713877</v>
      </c>
      <c r="H63" s="75">
        <f>SUM(H61:H62)</f>
        <v>-95.677793496622115</v>
      </c>
      <c r="I63" s="75">
        <f>SUM(I61:I62)</f>
        <v>-86.149265521560594</v>
      </c>
      <c r="J63" s="75">
        <f>SUM(J61:J62)</f>
        <v>-115.79532364684562</v>
      </c>
      <c r="K63" s="76">
        <f>SUM(K61:K62)</f>
        <v>-92.551565462567865</v>
      </c>
      <c r="L63" s="10"/>
      <c r="M63" s="50" t="s">
        <v>140</v>
      </c>
      <c r="N63" s="51"/>
      <c r="P63" s="27"/>
      <c r="Q63" s="28"/>
      <c r="S63" s="77"/>
      <c r="T63" s="81"/>
      <c r="Y63" s="77"/>
      <c r="Z63" s="77"/>
      <c r="AA63" s="83"/>
      <c r="AB63" s="83"/>
      <c r="AC63" s="83"/>
      <c r="AD63" s="83"/>
      <c r="AE63" s="83"/>
      <c r="AF63" s="77"/>
    </row>
    <row r="64" spans="2:32" x14ac:dyDescent="0.2">
      <c r="B64" s="42">
        <f t="shared" si="18"/>
        <v>51</v>
      </c>
      <c r="C64" s="43" t="s">
        <v>141</v>
      </c>
      <c r="D64" s="44" t="s">
        <v>142</v>
      </c>
      <c r="E64" s="45" t="s">
        <v>25</v>
      </c>
      <c r="F64" s="46">
        <v>3</v>
      </c>
      <c r="G64" s="52">
        <v>-22.842907834870136</v>
      </c>
      <c r="H64" s="53">
        <v>-24.07132161981157</v>
      </c>
      <c r="I64" s="53">
        <v>-22.769988009439622</v>
      </c>
      <c r="J64" s="53">
        <v>-21.907700865917143</v>
      </c>
      <c r="K64" s="54">
        <v>-22.568640406252111</v>
      </c>
      <c r="L64" s="10"/>
      <c r="M64" s="50"/>
      <c r="N64" s="51" t="s">
        <v>52</v>
      </c>
      <c r="P64" s="27">
        <f xml:space="preserve"> IF( SUM( T64:X64 ) = 0, 0, $T$5 )</f>
        <v>0</v>
      </c>
      <c r="Q64" s="27">
        <f xml:space="preserve"> IF( SUM( AA64:AE64 ) = 0, 0, $AA$20 )</f>
        <v>0</v>
      </c>
      <c r="S64" s="6"/>
      <c r="T64" s="41">
        <f>IF('[1]Validation flags'!$H$3=1,0, IF( ISNUMBER(G64), 0, 1 ))</f>
        <v>0</v>
      </c>
      <c r="U64" s="41">
        <f>IF('[1]Validation flags'!$H$3=1,0, IF( ISNUMBER(H64), 0, 1 ))</f>
        <v>0</v>
      </c>
      <c r="V64" s="41">
        <f>IF('[1]Validation flags'!$H$3=1,0, IF( ISNUMBER(I64), 0, 1 ))</f>
        <v>0</v>
      </c>
      <c r="W64" s="41">
        <f>IF('[1]Validation flags'!$H$3=1,0, IF( ISNUMBER(J64), 0, 1 ))</f>
        <v>0</v>
      </c>
      <c r="X64" s="41">
        <f>IF('[1]Validation flags'!$H$3=1,0, IF( ISNUMBER(K64), 0, 1 ))</f>
        <v>0</v>
      </c>
      <c r="Y64" s="77"/>
      <c r="Z64" s="6"/>
      <c r="AA64" s="41">
        <f>IF( AND( ISNUMBER( G64), G64&lt;=0), 0, 1)</f>
        <v>0</v>
      </c>
      <c r="AB64" s="41">
        <f>IF( AND( ISNUMBER( H64), H64&lt;=0), 0, 1)</f>
        <v>0</v>
      </c>
      <c r="AC64" s="41">
        <f>IF( AND( ISNUMBER( I64), I64&lt;=0), 0, 1)</f>
        <v>0</v>
      </c>
      <c r="AD64" s="41">
        <f>IF( AND( ISNUMBER( J64), J64&lt;=0), 0, 1)</f>
        <v>0</v>
      </c>
      <c r="AE64" s="41">
        <f>IF( AND( ISNUMBER( K64), K64&lt;=0), 0, 1)</f>
        <v>0</v>
      </c>
      <c r="AF64" s="77"/>
    </row>
    <row r="65" spans="2:32" x14ac:dyDescent="0.2">
      <c r="B65" s="42">
        <f t="shared" si="18"/>
        <v>52</v>
      </c>
      <c r="C65" s="80" t="s">
        <v>143</v>
      </c>
      <c r="D65" s="71" t="s">
        <v>144</v>
      </c>
      <c r="E65" s="72" t="s">
        <v>25</v>
      </c>
      <c r="F65" s="73">
        <v>3</v>
      </c>
      <c r="G65" s="52">
        <v>0</v>
      </c>
      <c r="H65" s="53">
        <v>0</v>
      </c>
      <c r="I65" s="53">
        <v>0</v>
      </c>
      <c r="J65" s="53">
        <v>0</v>
      </c>
      <c r="K65" s="54">
        <v>0</v>
      </c>
      <c r="L65" s="10"/>
      <c r="M65" s="50"/>
      <c r="N65" s="51" t="s">
        <v>26</v>
      </c>
      <c r="P65" s="27">
        <f xml:space="preserve"> IF( SUM( T65:X65 ) = 0, 0, $T$5 )</f>
        <v>0</v>
      </c>
      <c r="Q65" s="27">
        <f xml:space="preserve"> IF( SUM( AA65:AE65 ) = 0, 0, $AA$7 )</f>
        <v>0</v>
      </c>
      <c r="S65" s="6"/>
      <c r="T65" s="41">
        <f>IF('[1]Validation flags'!$H$3=1,0, IF( ISNUMBER(G65), 0, 1 ))</f>
        <v>0</v>
      </c>
      <c r="U65" s="41">
        <f>IF('[1]Validation flags'!$H$3=1,0, IF( ISNUMBER(H65), 0, 1 ))</f>
        <v>0</v>
      </c>
      <c r="V65" s="41">
        <f>IF('[1]Validation flags'!$H$3=1,0, IF( ISNUMBER(I65), 0, 1 ))</f>
        <v>0</v>
      </c>
      <c r="W65" s="41">
        <f>IF('[1]Validation flags'!$H$3=1,0, IF( ISNUMBER(J65), 0, 1 ))</f>
        <v>0</v>
      </c>
      <c r="X65" s="41">
        <f>IF('[1]Validation flags'!$H$3=1,0, IF( ISNUMBER(K65), 0, 1 ))</f>
        <v>0</v>
      </c>
      <c r="Y65" s="6"/>
      <c r="Z65" s="6"/>
      <c r="AA65" s="41">
        <f>IF( AND( ISNUMBER( G65), G65&gt;=0), 0, 1)</f>
        <v>0</v>
      </c>
      <c r="AB65" s="41">
        <f>IF( AND( ISNUMBER( H65), H65&gt;=0), 0, 1)</f>
        <v>0</v>
      </c>
      <c r="AC65" s="41">
        <f>IF( AND( ISNUMBER( I65), I65&gt;=0), 0, 1)</f>
        <v>0</v>
      </c>
      <c r="AD65" s="41">
        <f>IF( AND( ISNUMBER( J65), J65&gt;=0), 0, 1)</f>
        <v>0</v>
      </c>
      <c r="AE65" s="41">
        <f>IF( AND( ISNUMBER( K65), K65&gt;=0), 0, 1)</f>
        <v>0</v>
      </c>
      <c r="AF65" s="6"/>
    </row>
    <row r="66" spans="2:32" x14ac:dyDescent="0.2">
      <c r="B66" s="42">
        <f t="shared" si="18"/>
        <v>53</v>
      </c>
      <c r="C66" s="70" t="s">
        <v>145</v>
      </c>
      <c r="D66" s="71" t="s">
        <v>146</v>
      </c>
      <c r="E66" s="72" t="s">
        <v>25</v>
      </c>
      <c r="F66" s="73">
        <v>3</v>
      </c>
      <c r="G66" s="74">
        <f>SUM(G64:G65)</f>
        <v>-22.842907834870136</v>
      </c>
      <c r="H66" s="75">
        <f>SUM(H64:H65)</f>
        <v>-24.07132161981157</v>
      </c>
      <c r="I66" s="75">
        <f>SUM(I64:I65)</f>
        <v>-22.769988009439622</v>
      </c>
      <c r="J66" s="75">
        <f>SUM(J64:J65)</f>
        <v>-21.907700865917143</v>
      </c>
      <c r="K66" s="76">
        <f>SUM(K64:K65)</f>
        <v>-22.568640406252111</v>
      </c>
      <c r="L66" s="10"/>
      <c r="M66" s="50" t="s">
        <v>147</v>
      </c>
      <c r="N66" s="51"/>
      <c r="P66" s="27"/>
      <c r="Q66" s="28"/>
      <c r="S66" s="6"/>
      <c r="T66" s="84"/>
      <c r="Y66" s="6"/>
      <c r="Z66" s="6"/>
      <c r="AA66" s="24"/>
      <c r="AB66" s="24"/>
      <c r="AC66" s="24"/>
      <c r="AD66" s="24"/>
      <c r="AE66" s="24"/>
      <c r="AF66" s="6"/>
    </row>
    <row r="67" spans="2:32" x14ac:dyDescent="0.2">
      <c r="B67" s="42">
        <f t="shared" si="18"/>
        <v>54</v>
      </c>
      <c r="C67" s="43" t="s">
        <v>148</v>
      </c>
      <c r="D67" s="44" t="s">
        <v>149</v>
      </c>
      <c r="E67" s="45" t="s">
        <v>25</v>
      </c>
      <c r="F67" s="46">
        <v>3</v>
      </c>
      <c r="G67" s="52">
        <v>0</v>
      </c>
      <c r="H67" s="53">
        <v>0</v>
      </c>
      <c r="I67" s="53">
        <v>0</v>
      </c>
      <c r="J67" s="53">
        <v>0</v>
      </c>
      <c r="K67" s="54">
        <v>0</v>
      </c>
      <c r="L67" s="10"/>
      <c r="M67" s="50"/>
      <c r="N67" s="51" t="s">
        <v>52</v>
      </c>
      <c r="P67" s="27">
        <f xml:space="preserve"> IF( SUM( T67:X67 ) = 0, 0, $T$5 )</f>
        <v>0</v>
      </c>
      <c r="Q67" s="27">
        <f xml:space="preserve"> IF( SUM( AA67:AE67 ) = 0, 0, $AA$20 )</f>
        <v>0</v>
      </c>
      <c r="S67" s="6"/>
      <c r="T67" s="41">
        <f>IF('[1]Validation flags'!$B$3="Thames Water", IF( ISNUMBER(G67), 0, 1 ),0)</f>
        <v>0</v>
      </c>
      <c r="U67" s="41">
        <f>IF('[1]Validation flags'!$B$3="Thames Water", IF( ISNUMBER(H67), 0, 1 ),0)</f>
        <v>0</v>
      </c>
      <c r="V67" s="41">
        <f>IF('[1]Validation flags'!$B$3="Thames Water", IF( ISNUMBER(I67), 0, 1 ),0)</f>
        <v>0</v>
      </c>
      <c r="W67" s="41">
        <f>IF('[1]Validation flags'!$B$3="Thames Water", IF( ISNUMBER(J67), 0, 1 ),0)</f>
        <v>0</v>
      </c>
      <c r="X67" s="41">
        <f>IF('[1]Validation flags'!$B$3="Thames Water", IF( ISNUMBER(K67), 0, 1 ),0)</f>
        <v>0</v>
      </c>
      <c r="Y67" s="6"/>
      <c r="Z67" s="6"/>
      <c r="AA67" s="41">
        <f>IF( AND( ISNUMBER( G67), G67&lt;=0), 0, 1)</f>
        <v>0</v>
      </c>
      <c r="AB67" s="41">
        <f>IF( AND( ISNUMBER( H67), H67&lt;=0), 0, 1)</f>
        <v>0</v>
      </c>
      <c r="AC67" s="41">
        <f>IF( AND( ISNUMBER( I67), I67&lt;=0), 0, 1)</f>
        <v>0</v>
      </c>
      <c r="AD67" s="41">
        <f>IF( AND( ISNUMBER( J67), J67&lt;=0), 0, 1)</f>
        <v>0</v>
      </c>
      <c r="AE67" s="41">
        <f>IF( AND( ISNUMBER( K67), K67&lt;=0), 0, 1)</f>
        <v>0</v>
      </c>
      <c r="AF67" s="6"/>
    </row>
    <row r="68" spans="2:32" x14ac:dyDescent="0.2">
      <c r="B68" s="42">
        <f t="shared" si="18"/>
        <v>55</v>
      </c>
      <c r="C68" s="80" t="s">
        <v>150</v>
      </c>
      <c r="D68" s="71" t="s">
        <v>151</v>
      </c>
      <c r="E68" s="72" t="s">
        <v>25</v>
      </c>
      <c r="F68" s="73">
        <v>3</v>
      </c>
      <c r="G68" s="52">
        <v>0</v>
      </c>
      <c r="H68" s="53">
        <v>0</v>
      </c>
      <c r="I68" s="53">
        <v>0</v>
      </c>
      <c r="J68" s="53">
        <v>0</v>
      </c>
      <c r="K68" s="54">
        <v>0</v>
      </c>
      <c r="L68" s="10"/>
      <c r="M68" s="50"/>
      <c r="N68" s="51" t="s">
        <v>26</v>
      </c>
      <c r="P68" s="27">
        <f xml:space="preserve"> IF( SUM( T68:X68 ) = 0, 0, $T$5 )</f>
        <v>0</v>
      </c>
      <c r="Q68" s="27">
        <f xml:space="preserve"> IF( SUM( AA68:AE68 ) = 0, 0, $AA$7 )</f>
        <v>0</v>
      </c>
      <c r="S68" s="6"/>
      <c r="T68" s="41">
        <f>IF('[1]Validation flags'!$B$3="Thames Water", IF( ISNUMBER(G68), 0, 1 ),0)</f>
        <v>0</v>
      </c>
      <c r="U68" s="41">
        <f>IF('[1]Validation flags'!$B$3="Thames Water", IF( ISNUMBER(H68), 0, 1 ),0)</f>
        <v>0</v>
      </c>
      <c r="V68" s="41">
        <f>IF('[1]Validation flags'!$B$3="Thames Water", IF( ISNUMBER(I68), 0, 1 ),0)</f>
        <v>0</v>
      </c>
      <c r="W68" s="41">
        <f>IF('[1]Validation flags'!$B$3="Thames Water", IF( ISNUMBER(J68), 0, 1 ),0)</f>
        <v>0</v>
      </c>
      <c r="X68" s="41">
        <f>IF('[1]Validation flags'!$B$3="Thames Water", IF( ISNUMBER(K68), 0, 1 ),0)</f>
        <v>0</v>
      </c>
      <c r="Y68" s="6"/>
      <c r="Z68" s="6"/>
      <c r="AA68" s="41">
        <f>IF( AND( ISNUMBER( G68), G68&gt;=0), 0, 1)</f>
        <v>0</v>
      </c>
      <c r="AB68" s="41">
        <f>IF( AND( ISNUMBER( H68), H68&gt;=0), 0, 1)</f>
        <v>0</v>
      </c>
      <c r="AC68" s="41">
        <f>IF( AND( ISNUMBER( I68), I68&gt;=0), 0, 1)</f>
        <v>0</v>
      </c>
      <c r="AD68" s="41">
        <f>IF( AND( ISNUMBER( J68), J68&gt;=0), 0, 1)</f>
        <v>0</v>
      </c>
      <c r="AE68" s="41">
        <f>IF( AND( ISNUMBER( K68), K68&gt;=0), 0, 1)</f>
        <v>0</v>
      </c>
      <c r="AF68" s="6"/>
    </row>
    <row r="69" spans="2:32" ht="15" thickBot="1" x14ac:dyDescent="0.25">
      <c r="B69" s="55">
        <f t="shared" si="18"/>
        <v>56</v>
      </c>
      <c r="C69" s="86" t="s">
        <v>152</v>
      </c>
      <c r="D69" s="57" t="s">
        <v>153</v>
      </c>
      <c r="E69" s="58" t="s">
        <v>25</v>
      </c>
      <c r="F69" s="59">
        <v>3</v>
      </c>
      <c r="G69" s="87">
        <f>SUM(G67:G68)</f>
        <v>0</v>
      </c>
      <c r="H69" s="88">
        <f>SUM(H67:H68)</f>
        <v>0</v>
      </c>
      <c r="I69" s="88">
        <f>SUM(I67:I68)</f>
        <v>0</v>
      </c>
      <c r="J69" s="88">
        <f>SUM(J67:J68)</f>
        <v>0</v>
      </c>
      <c r="K69" s="89">
        <f>SUM(K67:K68)</f>
        <v>0</v>
      </c>
      <c r="L69" s="10"/>
      <c r="M69" s="90" t="s">
        <v>154</v>
      </c>
      <c r="N69" s="91"/>
      <c r="P69" s="27"/>
      <c r="Q69" s="28"/>
      <c r="S69" s="6"/>
      <c r="T69" s="84"/>
      <c r="Y69" s="6"/>
      <c r="Z69" s="6"/>
      <c r="AA69" s="24"/>
      <c r="AF69" s="6"/>
    </row>
    <row r="70" spans="2:32" ht="15" thickBot="1" x14ac:dyDescent="0.25">
      <c r="B70" s="10"/>
      <c r="C70" s="10"/>
      <c r="D70" s="10"/>
      <c r="E70" s="10"/>
      <c r="F70" s="10"/>
      <c r="G70" s="10"/>
      <c r="H70" s="10"/>
      <c r="I70" s="10"/>
      <c r="J70" s="10"/>
      <c r="K70" s="10"/>
      <c r="L70" s="10"/>
      <c r="M70" s="65"/>
      <c r="N70" s="65"/>
      <c r="P70" s="27"/>
      <c r="Q70" s="28"/>
      <c r="S70" s="6"/>
      <c r="Y70" s="6"/>
      <c r="Z70" s="6"/>
      <c r="AF70" s="6"/>
    </row>
    <row r="71" spans="2:32" ht="15" thickBot="1" x14ac:dyDescent="0.25">
      <c r="B71" s="14" t="s">
        <v>155</v>
      </c>
      <c r="C71" s="29" t="s">
        <v>156</v>
      </c>
      <c r="D71" s="10"/>
      <c r="E71" s="10"/>
      <c r="F71" s="10"/>
      <c r="G71" s="10"/>
      <c r="H71" s="10"/>
      <c r="I71" s="10"/>
      <c r="J71" s="10"/>
      <c r="K71" s="10"/>
      <c r="L71" s="10"/>
      <c r="M71" s="65"/>
      <c r="N71" s="65"/>
      <c r="O71" s="40"/>
      <c r="P71" s="27"/>
      <c r="Q71" s="28"/>
      <c r="S71" s="6"/>
      <c r="Y71" s="6"/>
      <c r="Z71" s="6"/>
      <c r="AF71" s="6"/>
    </row>
    <row r="72" spans="2:32" x14ac:dyDescent="0.2">
      <c r="B72" s="30">
        <v>57</v>
      </c>
      <c r="C72" s="31" t="s">
        <v>157</v>
      </c>
      <c r="D72" s="32" t="s">
        <v>158</v>
      </c>
      <c r="E72" s="33" t="s">
        <v>25</v>
      </c>
      <c r="F72" s="34">
        <v>3</v>
      </c>
      <c r="G72" s="35">
        <v>11.834692645199695</v>
      </c>
      <c r="H72" s="36">
        <v>14.576261579930026</v>
      </c>
      <c r="I72" s="36">
        <v>17.524907486490424</v>
      </c>
      <c r="J72" s="36">
        <v>18.006390312562175</v>
      </c>
      <c r="K72" s="37">
        <v>18.653078837183465</v>
      </c>
      <c r="L72" s="10"/>
      <c r="M72" s="38"/>
      <c r="N72" s="39" t="s">
        <v>26</v>
      </c>
      <c r="O72" s="40"/>
      <c r="P72" s="27">
        <f xml:space="preserve"> IF( SUM( T72:X72 ) = 0, 0, $T$5 )</f>
        <v>0</v>
      </c>
      <c r="Q72" s="27">
        <f xml:space="preserve"> IF( SUM( AA72:AE72 ) = 0, 0, $AA$7 )</f>
        <v>0</v>
      </c>
      <c r="S72" s="6"/>
      <c r="T72" s="41">
        <f t="shared" ref="T72:X73" si="22" xml:space="preserve"> IF( ISNUMBER(G72), 0, 1 )</f>
        <v>0</v>
      </c>
      <c r="U72" s="41">
        <f t="shared" si="22"/>
        <v>0</v>
      </c>
      <c r="V72" s="41">
        <f t="shared" si="22"/>
        <v>0</v>
      </c>
      <c r="W72" s="41">
        <f t="shared" si="22"/>
        <v>0</v>
      </c>
      <c r="X72" s="41">
        <f t="shared" si="22"/>
        <v>0</v>
      </c>
      <c r="Y72" s="6"/>
      <c r="Z72" s="6"/>
      <c r="AA72" s="41">
        <f>IF( AND( ISNUMBER( G72), G72&gt;=0), 0, 1)</f>
        <v>0</v>
      </c>
      <c r="AB72" s="41">
        <f>IF( AND( ISNUMBER( H72), H72&gt;=0), 0, 1)</f>
        <v>0</v>
      </c>
      <c r="AC72" s="41">
        <f>IF( AND( ISNUMBER( I72), I72&gt;=0), 0, 1)</f>
        <v>0</v>
      </c>
      <c r="AD72" s="41">
        <f>IF( AND( ISNUMBER( J72), J72&gt;=0), 0, 1)</f>
        <v>0</v>
      </c>
      <c r="AE72" s="41">
        <f>IF( AND( ISNUMBER( K72), K72&gt;=0), 0, 1)</f>
        <v>0</v>
      </c>
      <c r="AF72" s="6"/>
    </row>
    <row r="73" spans="2:32" x14ac:dyDescent="0.2">
      <c r="B73" s="42">
        <f>B72+1</f>
        <v>58</v>
      </c>
      <c r="C73" s="43" t="s">
        <v>159</v>
      </c>
      <c r="D73" s="44" t="s">
        <v>160</v>
      </c>
      <c r="E73" s="45" t="s">
        <v>25</v>
      </c>
      <c r="F73" s="46">
        <v>3</v>
      </c>
      <c r="G73" s="47">
        <v>0</v>
      </c>
      <c r="H73" s="48">
        <v>0</v>
      </c>
      <c r="I73" s="48">
        <v>0</v>
      </c>
      <c r="J73" s="48">
        <v>0</v>
      </c>
      <c r="K73" s="49">
        <v>0</v>
      </c>
      <c r="L73" s="10"/>
      <c r="M73" s="50"/>
      <c r="N73" s="51" t="s">
        <v>52</v>
      </c>
      <c r="O73" s="40"/>
      <c r="P73" s="27">
        <f xml:space="preserve"> IF( SUM( T73:X73 ) = 0, 0, $T$5 )</f>
        <v>0</v>
      </c>
      <c r="Q73" s="27">
        <f xml:space="preserve"> IF( SUM( AA73:AE73 ) = 0, 0, $AA$20 )</f>
        <v>0</v>
      </c>
      <c r="S73" s="6"/>
      <c r="T73" s="41">
        <f t="shared" si="22"/>
        <v>0</v>
      </c>
      <c r="U73" s="41">
        <f t="shared" si="22"/>
        <v>0</v>
      </c>
      <c r="V73" s="41">
        <f t="shared" si="22"/>
        <v>0</v>
      </c>
      <c r="W73" s="41">
        <f t="shared" si="22"/>
        <v>0</v>
      </c>
      <c r="X73" s="41">
        <f t="shared" si="22"/>
        <v>0</v>
      </c>
      <c r="Y73" s="6"/>
      <c r="Z73" s="6"/>
      <c r="AA73" s="41">
        <f>IF( AND( ISNUMBER( G73), G73&lt;=0), 0, 1)</f>
        <v>0</v>
      </c>
      <c r="AB73" s="41">
        <f>IF( AND( ISNUMBER( H73), H73&lt;=0), 0, 1)</f>
        <v>0</v>
      </c>
      <c r="AC73" s="41">
        <f>IF( AND( ISNUMBER( I73), I73&lt;=0), 0, 1)</f>
        <v>0</v>
      </c>
      <c r="AD73" s="41">
        <f>IF( AND( ISNUMBER( J73), J73&lt;=0), 0, 1)</f>
        <v>0</v>
      </c>
      <c r="AE73" s="41">
        <f>IF( AND( ISNUMBER( K73), K73&lt;=0), 0, 1)</f>
        <v>0</v>
      </c>
      <c r="AF73" s="6"/>
    </row>
    <row r="74" spans="2:32" ht="15" thickBot="1" x14ac:dyDescent="0.25">
      <c r="B74" s="92">
        <f>B73+1</f>
        <v>59</v>
      </c>
      <c r="C74" s="93" t="s">
        <v>161</v>
      </c>
      <c r="D74" s="94" t="s">
        <v>162</v>
      </c>
      <c r="E74" s="95" t="s">
        <v>25</v>
      </c>
      <c r="F74" s="96">
        <v>3</v>
      </c>
      <c r="G74" s="97">
        <f>SUM(G72:G73)</f>
        <v>11.834692645199695</v>
      </c>
      <c r="H74" s="98">
        <f>SUM(H72:H73)</f>
        <v>14.576261579930026</v>
      </c>
      <c r="I74" s="98">
        <f>SUM(I72:I73)</f>
        <v>17.524907486490424</v>
      </c>
      <c r="J74" s="98">
        <f>SUM(J72:J73)</f>
        <v>18.006390312562175</v>
      </c>
      <c r="K74" s="99">
        <f>SUM(K72:K73)</f>
        <v>18.653078837183465</v>
      </c>
      <c r="L74" s="10"/>
      <c r="M74" s="63" t="s">
        <v>163</v>
      </c>
      <c r="N74" s="100"/>
      <c r="O74" s="40"/>
      <c r="P74" s="27"/>
      <c r="Q74" s="28"/>
      <c r="S74" s="6"/>
      <c r="Y74" s="6"/>
      <c r="Z74" s="6"/>
      <c r="AF74" s="6"/>
    </row>
    <row r="75" spans="2:32" ht="15" thickBot="1" x14ac:dyDescent="0.25">
      <c r="B75" s="10"/>
      <c r="C75" s="10"/>
      <c r="D75" s="10"/>
      <c r="E75" s="10"/>
      <c r="F75" s="10"/>
      <c r="G75" s="10"/>
      <c r="H75" s="10"/>
      <c r="I75" s="10"/>
      <c r="J75" s="10"/>
      <c r="K75" s="10"/>
      <c r="L75" s="10"/>
      <c r="M75" s="65"/>
      <c r="N75" s="65"/>
      <c r="O75" s="40"/>
      <c r="P75" s="27"/>
      <c r="Q75" s="28"/>
      <c r="S75" s="6"/>
      <c r="Y75" s="6"/>
      <c r="Z75" s="6"/>
      <c r="AF75" s="6"/>
    </row>
    <row r="76" spans="2:32" ht="15" thickBot="1" x14ac:dyDescent="0.25">
      <c r="B76" s="14" t="s">
        <v>164</v>
      </c>
      <c r="C76" s="29" t="s">
        <v>165</v>
      </c>
      <c r="D76" s="10"/>
      <c r="E76" s="10"/>
      <c r="F76" s="10"/>
      <c r="G76" s="10"/>
      <c r="H76" s="10"/>
      <c r="I76" s="10"/>
      <c r="J76" s="10"/>
      <c r="K76" s="10"/>
      <c r="L76" s="10"/>
      <c r="M76" s="65"/>
      <c r="N76" s="65"/>
      <c r="O76" s="40"/>
      <c r="P76" s="27"/>
      <c r="Q76" s="28"/>
      <c r="S76" s="6"/>
      <c r="Y76" s="6"/>
      <c r="Z76" s="6"/>
      <c r="AF76" s="6"/>
    </row>
    <row r="77" spans="2:32" x14ac:dyDescent="0.2">
      <c r="B77" s="30">
        <v>60</v>
      </c>
      <c r="C77" s="31" t="s">
        <v>166</v>
      </c>
      <c r="D77" s="32" t="s">
        <v>167</v>
      </c>
      <c r="E77" s="33" t="s">
        <v>25</v>
      </c>
      <c r="F77" s="34">
        <v>3</v>
      </c>
      <c r="G77" s="35">
        <v>-10.606693892693478</v>
      </c>
      <c r="H77" s="36">
        <v>-11.446514590418857</v>
      </c>
      <c r="I77" s="36">
        <v>-14.48161145142317</v>
      </c>
      <c r="J77" s="36">
        <v>-15.464461360264558</v>
      </c>
      <c r="K77" s="37">
        <v>-17.415466068713158</v>
      </c>
      <c r="L77" s="10"/>
      <c r="M77" s="38"/>
      <c r="N77" s="101" t="s">
        <v>52</v>
      </c>
      <c r="O77" s="40"/>
      <c r="P77" s="27">
        <f xml:space="preserve"> IF( SUM( T77:X77 ) = 0, 0, $T$5 )</f>
        <v>0</v>
      </c>
      <c r="Q77" s="27">
        <f xml:space="preserve"> IF( SUM( AA77:AE77 ) = 0, 0, $AA$20 )</f>
        <v>0</v>
      </c>
      <c r="S77" s="6"/>
      <c r="T77" s="41">
        <f t="shared" ref="T77:X78" si="23" xml:space="preserve"> IF( ISNUMBER(G77), 0, 1 )</f>
        <v>0</v>
      </c>
      <c r="U77" s="41">
        <f t="shared" si="23"/>
        <v>0</v>
      </c>
      <c r="V77" s="41">
        <f t="shared" si="23"/>
        <v>0</v>
      </c>
      <c r="W77" s="41">
        <f t="shared" si="23"/>
        <v>0</v>
      </c>
      <c r="X77" s="41">
        <f t="shared" si="23"/>
        <v>0</v>
      </c>
      <c r="Y77" s="6"/>
      <c r="Z77" s="6"/>
      <c r="AA77" s="41">
        <f>IF( AND( ISNUMBER( G77), G77&lt;=0), 0, 1)</f>
        <v>0</v>
      </c>
      <c r="AB77" s="41">
        <f>IF( AND( ISNUMBER( H77), H77&lt;=0), 0, 1)</f>
        <v>0</v>
      </c>
      <c r="AC77" s="41">
        <f>IF( AND( ISNUMBER( I77), I77&lt;=0), 0, 1)</f>
        <v>0</v>
      </c>
      <c r="AD77" s="41">
        <f>IF( AND( ISNUMBER( J77), J77&lt;=0), 0, 1)</f>
        <v>0</v>
      </c>
      <c r="AE77" s="41">
        <f>IF( AND( ISNUMBER( K77), K77&lt;=0), 0, 1)</f>
        <v>0</v>
      </c>
      <c r="AF77" s="6"/>
    </row>
    <row r="78" spans="2:32" x14ac:dyDescent="0.2">
      <c r="B78" s="42">
        <f>B77+1</f>
        <v>61</v>
      </c>
      <c r="C78" s="43" t="s">
        <v>168</v>
      </c>
      <c r="D78" s="44" t="s">
        <v>169</v>
      </c>
      <c r="E78" s="45" t="s">
        <v>25</v>
      </c>
      <c r="F78" s="46">
        <v>3</v>
      </c>
      <c r="G78" s="47">
        <v>0</v>
      </c>
      <c r="H78" s="48">
        <v>0</v>
      </c>
      <c r="I78" s="48">
        <v>0</v>
      </c>
      <c r="J78" s="48">
        <v>0</v>
      </c>
      <c r="K78" s="49">
        <v>0</v>
      </c>
      <c r="L78" s="10"/>
      <c r="M78" s="50"/>
      <c r="N78" s="51" t="s">
        <v>26</v>
      </c>
      <c r="O78" s="40"/>
      <c r="P78" s="27">
        <f xml:space="preserve"> IF( SUM( T78:X78 ) = 0, 0, $T$5 )</f>
        <v>0</v>
      </c>
      <c r="Q78" s="27">
        <f xml:space="preserve"> IF( SUM( AA78:AE78 ) = 0, 0, $AA$7 )</f>
        <v>0</v>
      </c>
      <c r="S78" s="6"/>
      <c r="T78" s="41">
        <f t="shared" si="23"/>
        <v>0</v>
      </c>
      <c r="U78" s="41">
        <f t="shared" si="23"/>
        <v>0</v>
      </c>
      <c r="V78" s="41">
        <f t="shared" si="23"/>
        <v>0</v>
      </c>
      <c r="W78" s="41">
        <f t="shared" si="23"/>
        <v>0</v>
      </c>
      <c r="X78" s="41">
        <f t="shared" si="23"/>
        <v>0</v>
      </c>
      <c r="Y78" s="6"/>
      <c r="Z78" s="6"/>
      <c r="AA78" s="41">
        <f>IF( AND( ISNUMBER( G78), G78&gt;=0), 0, 1)</f>
        <v>0</v>
      </c>
      <c r="AB78" s="41">
        <f>IF( AND( ISNUMBER( H78), H78&gt;=0), 0, 1)</f>
        <v>0</v>
      </c>
      <c r="AC78" s="41">
        <f>IF( AND( ISNUMBER( I78), I78&gt;=0), 0, 1)</f>
        <v>0</v>
      </c>
      <c r="AD78" s="41">
        <f>IF( AND( ISNUMBER( J78), J78&gt;=0), 0, 1)</f>
        <v>0</v>
      </c>
      <c r="AE78" s="41">
        <f>IF( AND( ISNUMBER( K78), K78&gt;=0), 0, 1)</f>
        <v>0</v>
      </c>
      <c r="AF78" s="6"/>
    </row>
    <row r="79" spans="2:32" ht="15" thickBot="1" x14ac:dyDescent="0.25">
      <c r="B79" s="92">
        <f>B78+1</f>
        <v>62</v>
      </c>
      <c r="C79" s="93" t="s">
        <v>170</v>
      </c>
      <c r="D79" s="94" t="s">
        <v>171</v>
      </c>
      <c r="E79" s="95" t="s">
        <v>25</v>
      </c>
      <c r="F79" s="96">
        <v>3</v>
      </c>
      <c r="G79" s="97">
        <f>SUM(G77:G78)</f>
        <v>-10.606693892693478</v>
      </c>
      <c r="H79" s="98">
        <f>SUM(H77:H78)</f>
        <v>-11.446514590418857</v>
      </c>
      <c r="I79" s="98">
        <f>SUM(I77:I78)</f>
        <v>-14.48161145142317</v>
      </c>
      <c r="J79" s="98">
        <f>SUM(J77:J78)</f>
        <v>-15.464461360264558</v>
      </c>
      <c r="K79" s="99">
        <f>SUM(K77:K78)</f>
        <v>-17.415466068713158</v>
      </c>
      <c r="L79" s="10"/>
      <c r="M79" s="63" t="s">
        <v>172</v>
      </c>
      <c r="N79" s="64"/>
      <c r="O79" s="40"/>
      <c r="P79" s="27"/>
      <c r="Q79" s="28"/>
      <c r="S79" s="6"/>
      <c r="Y79" s="6"/>
      <c r="Z79" s="6"/>
      <c r="AF79" s="6"/>
    </row>
    <row r="80" spans="2:32" ht="15" thickBot="1" x14ac:dyDescent="0.25">
      <c r="B80" s="10"/>
      <c r="C80" s="10"/>
      <c r="D80" s="10"/>
      <c r="E80" s="10"/>
      <c r="F80" s="10"/>
      <c r="G80" s="10"/>
      <c r="H80" s="10"/>
      <c r="I80" s="10"/>
      <c r="J80" s="10"/>
      <c r="K80" s="10"/>
      <c r="L80" s="10"/>
      <c r="M80" s="65"/>
      <c r="N80" s="65"/>
      <c r="O80" s="40"/>
      <c r="P80" s="27"/>
      <c r="Q80" s="28"/>
      <c r="S80" s="6"/>
      <c r="Y80" s="6"/>
      <c r="Z80" s="6"/>
      <c r="AF80" s="6"/>
    </row>
    <row r="81" spans="2:32" ht="15" thickBot="1" x14ac:dyDescent="0.25">
      <c r="B81" s="14" t="s">
        <v>173</v>
      </c>
      <c r="C81" s="29" t="s">
        <v>174</v>
      </c>
      <c r="D81" s="10"/>
      <c r="E81" s="10"/>
      <c r="F81" s="10"/>
      <c r="G81" s="10"/>
      <c r="H81" s="10"/>
      <c r="I81" s="10"/>
      <c r="J81" s="10"/>
      <c r="K81" s="10"/>
      <c r="L81" s="10"/>
      <c r="M81" s="65"/>
      <c r="N81" s="65"/>
      <c r="O81" s="40"/>
      <c r="P81" s="27"/>
      <c r="Q81" s="28"/>
      <c r="S81" s="6"/>
      <c r="Y81" s="6"/>
      <c r="Z81" s="6"/>
      <c r="AF81" s="6"/>
    </row>
    <row r="82" spans="2:32" ht="15" thickBot="1" x14ac:dyDescent="0.25">
      <c r="B82" s="92">
        <v>63</v>
      </c>
      <c r="C82" s="93" t="s">
        <v>175</v>
      </c>
      <c r="D82" s="102" t="s">
        <v>176</v>
      </c>
      <c r="E82" s="103" t="s">
        <v>25</v>
      </c>
      <c r="F82" s="104">
        <v>3</v>
      </c>
      <c r="G82" s="105">
        <v>0</v>
      </c>
      <c r="H82" s="106">
        <v>0</v>
      </c>
      <c r="I82" s="106">
        <v>0</v>
      </c>
      <c r="J82" s="106">
        <v>0</v>
      </c>
      <c r="K82" s="107">
        <v>0</v>
      </c>
      <c r="L82" s="10"/>
      <c r="M82" s="108"/>
      <c r="N82" s="109" t="s">
        <v>26</v>
      </c>
      <c r="O82" s="40"/>
      <c r="P82" s="27">
        <f xml:space="preserve"> IF( SUM( T82:X82 ) = 0, 0, $T$5 )</f>
        <v>0</v>
      </c>
      <c r="Q82" s="27">
        <f xml:space="preserve"> IF( SUM( AA82:AE82 ) = 0, 0, $AA$7 )</f>
        <v>0</v>
      </c>
      <c r="S82" s="6"/>
      <c r="T82" s="41">
        <f xml:space="preserve"> IF( ISNUMBER(G82), 0, 1 )</f>
        <v>0</v>
      </c>
      <c r="U82" s="41">
        <f xml:space="preserve"> IF( ISNUMBER(H82), 0, 1 )</f>
        <v>0</v>
      </c>
      <c r="V82" s="41">
        <f xml:space="preserve"> IF( ISNUMBER(I82), 0, 1 )</f>
        <v>0</v>
      </c>
      <c r="W82" s="41">
        <f xml:space="preserve"> IF( ISNUMBER(J82), 0, 1 )</f>
        <v>0</v>
      </c>
      <c r="X82" s="41">
        <f xml:space="preserve"> IF( ISNUMBER(K82), 0, 1 )</f>
        <v>0</v>
      </c>
      <c r="Y82" s="6"/>
      <c r="Z82" s="6"/>
      <c r="AA82" s="41">
        <f>IF( AND( ISNUMBER( G82), G82&gt;=0), 0, 1)</f>
        <v>0</v>
      </c>
      <c r="AB82" s="41">
        <f>IF( AND( ISNUMBER( H82), H82&gt;=0), 0, 1)</f>
        <v>0</v>
      </c>
      <c r="AC82" s="41">
        <f>IF( AND( ISNUMBER( I82), I82&gt;=0), 0, 1)</f>
        <v>0</v>
      </c>
      <c r="AD82" s="41">
        <f>IF( AND( ISNUMBER( J82), J82&gt;=0), 0, 1)</f>
        <v>0</v>
      </c>
      <c r="AE82" s="41">
        <f>IF( AND( ISNUMBER( K82), K82&gt;=0), 0, 1)</f>
        <v>0</v>
      </c>
      <c r="AF82" s="6"/>
    </row>
    <row r="83" spans="2:32" ht="15" thickBot="1" x14ac:dyDescent="0.25">
      <c r="B83" s="10"/>
      <c r="C83" s="10"/>
      <c r="D83" s="10"/>
      <c r="E83" s="10"/>
      <c r="F83" s="10"/>
      <c r="G83" s="10"/>
      <c r="H83" s="10"/>
      <c r="I83" s="10"/>
      <c r="J83" s="10"/>
      <c r="K83" s="10"/>
      <c r="L83" s="10"/>
      <c r="M83" s="65"/>
      <c r="N83" s="65"/>
      <c r="P83" s="27"/>
      <c r="Q83" s="28"/>
      <c r="S83" s="6"/>
      <c r="Y83" s="6"/>
      <c r="Z83" s="6"/>
      <c r="AF83" s="6"/>
    </row>
    <row r="84" spans="2:32" ht="15" thickBot="1" x14ac:dyDescent="0.25">
      <c r="B84" s="14" t="s">
        <v>177</v>
      </c>
      <c r="C84" s="29" t="s">
        <v>178</v>
      </c>
      <c r="D84" s="10"/>
      <c r="E84" s="10"/>
      <c r="F84" s="10"/>
      <c r="G84" s="10"/>
      <c r="H84" s="10"/>
      <c r="I84" s="10"/>
      <c r="J84" s="10"/>
      <c r="K84" s="10"/>
      <c r="L84" s="10"/>
      <c r="M84" s="65"/>
      <c r="N84" s="65"/>
      <c r="P84" s="27"/>
      <c r="Q84" s="28"/>
      <c r="S84" s="6"/>
      <c r="Y84" s="6"/>
      <c r="Z84" s="6"/>
      <c r="AF84" s="6"/>
    </row>
    <row r="85" spans="2:32" ht="15" thickBot="1" x14ac:dyDescent="0.25">
      <c r="B85" s="92">
        <v>64</v>
      </c>
      <c r="C85" s="93" t="s">
        <v>179</v>
      </c>
      <c r="D85" s="102" t="s">
        <v>180</v>
      </c>
      <c r="E85" s="103" t="s">
        <v>25</v>
      </c>
      <c r="F85" s="104">
        <v>3</v>
      </c>
      <c r="G85" s="105">
        <v>0</v>
      </c>
      <c r="H85" s="106">
        <v>0</v>
      </c>
      <c r="I85" s="106">
        <v>0</v>
      </c>
      <c r="J85" s="106">
        <v>0</v>
      </c>
      <c r="K85" s="107">
        <v>0</v>
      </c>
      <c r="L85" s="10"/>
      <c r="M85" s="108"/>
      <c r="N85" s="109" t="s">
        <v>52</v>
      </c>
      <c r="P85" s="27">
        <f xml:space="preserve"> IF( SUM( T85:X85 ) = 0, 0, $T$5 )</f>
        <v>0</v>
      </c>
      <c r="Q85" s="27">
        <f xml:space="preserve"> IF( SUM( AA85:AE85 ) = 0, 0, $AA$20 )</f>
        <v>0</v>
      </c>
      <c r="S85" s="6"/>
      <c r="T85" s="41">
        <f xml:space="preserve"> IF( ISNUMBER(G85), 0, 1 )</f>
        <v>0</v>
      </c>
      <c r="U85" s="41">
        <f xml:space="preserve"> IF( ISNUMBER(H85), 0, 1 )</f>
        <v>0</v>
      </c>
      <c r="V85" s="41">
        <f xml:space="preserve"> IF( ISNUMBER(I85), 0, 1 )</f>
        <v>0</v>
      </c>
      <c r="W85" s="41">
        <f xml:space="preserve"> IF( ISNUMBER(J85), 0, 1 )</f>
        <v>0</v>
      </c>
      <c r="X85" s="41">
        <f xml:space="preserve"> IF( ISNUMBER(K85), 0, 1 )</f>
        <v>0</v>
      </c>
      <c r="Y85" s="6"/>
      <c r="Z85" s="6"/>
      <c r="AA85" s="41">
        <f>IF( AND( ISNUMBER( G85), G85&lt;=0), 0, 1)</f>
        <v>0</v>
      </c>
      <c r="AB85" s="41">
        <f>IF( AND( ISNUMBER( H85), H85&lt;=0), 0, 1)</f>
        <v>0</v>
      </c>
      <c r="AC85" s="41">
        <f>IF( AND( ISNUMBER( I85), I85&lt;=0), 0, 1)</f>
        <v>0</v>
      </c>
      <c r="AD85" s="41">
        <f>IF( AND( ISNUMBER( J85), J85&lt;=0), 0, 1)</f>
        <v>0</v>
      </c>
      <c r="AE85" s="41">
        <f>IF( AND( ISNUMBER( K85), K85&lt;=0), 0, 1)</f>
        <v>0</v>
      </c>
      <c r="AF85" s="6"/>
    </row>
    <row r="86" spans="2:32" ht="15" thickBot="1" x14ac:dyDescent="0.25">
      <c r="B86" s="10"/>
      <c r="C86" s="10"/>
      <c r="D86" s="10"/>
      <c r="E86" s="10"/>
      <c r="F86" s="10"/>
      <c r="G86" s="10"/>
      <c r="H86" s="10"/>
      <c r="I86" s="10"/>
      <c r="J86" s="10"/>
      <c r="K86" s="10"/>
      <c r="L86" s="10"/>
      <c r="M86" s="65"/>
      <c r="N86" s="65"/>
      <c r="P86" s="27"/>
      <c r="Q86" s="28"/>
      <c r="S86" s="6"/>
      <c r="Y86" s="6"/>
      <c r="Z86" s="6"/>
      <c r="AF86" s="6"/>
    </row>
    <row r="87" spans="2:32" ht="15" thickBot="1" x14ac:dyDescent="0.25">
      <c r="B87" s="14" t="s">
        <v>181</v>
      </c>
      <c r="C87" s="29" t="s">
        <v>182</v>
      </c>
      <c r="D87" s="10"/>
      <c r="E87" s="10"/>
      <c r="F87" s="10"/>
      <c r="G87" s="10"/>
      <c r="H87" s="10"/>
      <c r="I87" s="10"/>
      <c r="J87" s="10"/>
      <c r="K87" s="10"/>
      <c r="L87" s="10"/>
      <c r="M87" s="65"/>
      <c r="N87" s="65"/>
      <c r="O87" s="40"/>
      <c r="P87" s="27"/>
      <c r="Q87" s="28"/>
      <c r="S87" s="6"/>
      <c r="Y87" s="6"/>
      <c r="Z87" s="6"/>
      <c r="AF87" s="6"/>
    </row>
    <row r="88" spans="2:32" ht="15" thickBot="1" x14ac:dyDescent="0.25">
      <c r="B88" s="30">
        <v>65</v>
      </c>
      <c r="C88" s="31" t="s">
        <v>183</v>
      </c>
      <c r="D88" s="32" t="s">
        <v>184</v>
      </c>
      <c r="E88" s="33" t="s">
        <v>25</v>
      </c>
      <c r="F88" s="34">
        <v>3</v>
      </c>
      <c r="G88" s="35">
        <v>2.0170404846072905</v>
      </c>
      <c r="H88" s="36">
        <v>4.6814546132689303</v>
      </c>
      <c r="I88" s="36">
        <v>6.7138176704545165</v>
      </c>
      <c r="J88" s="36">
        <v>19.195098041678797</v>
      </c>
      <c r="K88" s="37">
        <v>10.080415933000024</v>
      </c>
      <c r="L88" s="110"/>
      <c r="M88" s="38"/>
      <c r="N88" s="39" t="s">
        <v>26</v>
      </c>
      <c r="O88" s="40"/>
      <c r="P88" s="27">
        <f t="shared" ref="P88:P93" si="24" xml:space="preserve"> IF( SUM( T88:X88 ) = 0, 0, $T$5 )</f>
        <v>0</v>
      </c>
      <c r="Q88" s="27">
        <f t="shared" ref="Q88:Q93" si="25" xml:space="preserve"> IF( SUM( AA88:AE88 ) = 0, 0, $AA$7 )</f>
        <v>0</v>
      </c>
      <c r="S88" s="6"/>
      <c r="T88" s="41">
        <f t="shared" ref="T88:X89" si="26" xml:space="preserve"> IF( ISNUMBER(G88), 0, 1 )</f>
        <v>0</v>
      </c>
      <c r="U88" s="41">
        <f t="shared" si="26"/>
        <v>0</v>
      </c>
      <c r="V88" s="41">
        <f t="shared" si="26"/>
        <v>0</v>
      </c>
      <c r="W88" s="41">
        <f t="shared" si="26"/>
        <v>0</v>
      </c>
      <c r="X88" s="41">
        <f t="shared" si="26"/>
        <v>0</v>
      </c>
      <c r="Y88" s="6"/>
      <c r="Z88" s="6"/>
      <c r="AA88" s="41">
        <f t="shared" ref="AA88:AE93" si="27">IF( AND( ISNUMBER( G88), G88&gt;=0), 0, 1)</f>
        <v>0</v>
      </c>
      <c r="AB88" s="41">
        <f t="shared" si="27"/>
        <v>0</v>
      </c>
      <c r="AC88" s="41">
        <f t="shared" si="27"/>
        <v>0</v>
      </c>
      <c r="AD88" s="41">
        <f t="shared" si="27"/>
        <v>0</v>
      </c>
      <c r="AE88" s="41">
        <f t="shared" si="27"/>
        <v>0</v>
      </c>
      <c r="AF88" s="6"/>
    </row>
    <row r="89" spans="2:32" x14ac:dyDescent="0.2">
      <c r="B89" s="42">
        <f>B88+1</f>
        <v>66</v>
      </c>
      <c r="C89" s="43" t="s">
        <v>185</v>
      </c>
      <c r="D89" s="44" t="s">
        <v>186</v>
      </c>
      <c r="E89" s="45" t="s">
        <v>25</v>
      </c>
      <c r="F89" s="46">
        <v>3</v>
      </c>
      <c r="G89" s="35">
        <v>0.49210959073717525</v>
      </c>
      <c r="H89" s="36">
        <v>6.7641202307354278E-2</v>
      </c>
      <c r="I89" s="36">
        <v>0.21950613066230551</v>
      </c>
      <c r="J89" s="36">
        <v>0.22036901381780236</v>
      </c>
      <c r="K89" s="37">
        <v>0.24449522303309873</v>
      </c>
      <c r="L89" s="110"/>
      <c r="M89" s="50"/>
      <c r="N89" s="111" t="s">
        <v>26</v>
      </c>
      <c r="O89" s="40"/>
      <c r="P89" s="27">
        <f t="shared" si="24"/>
        <v>0</v>
      </c>
      <c r="Q89" s="27">
        <f t="shared" si="25"/>
        <v>0</v>
      </c>
      <c r="S89" s="6"/>
      <c r="T89" s="41">
        <f t="shared" si="26"/>
        <v>0</v>
      </c>
      <c r="U89" s="41">
        <f t="shared" si="26"/>
        <v>0</v>
      </c>
      <c r="V89" s="41">
        <f t="shared" si="26"/>
        <v>0</v>
      </c>
      <c r="W89" s="41">
        <f t="shared" si="26"/>
        <v>0</v>
      </c>
      <c r="X89" s="41">
        <f t="shared" si="26"/>
        <v>0</v>
      </c>
      <c r="Y89" s="6"/>
      <c r="Z89" s="6"/>
      <c r="AA89" s="41">
        <f t="shared" si="27"/>
        <v>0</v>
      </c>
      <c r="AB89" s="41">
        <f t="shared" si="27"/>
        <v>0</v>
      </c>
      <c r="AC89" s="41">
        <f t="shared" si="27"/>
        <v>0</v>
      </c>
      <c r="AD89" s="41">
        <f t="shared" si="27"/>
        <v>0</v>
      </c>
      <c r="AE89" s="41">
        <f t="shared" si="27"/>
        <v>0</v>
      </c>
      <c r="AF89" s="6"/>
    </row>
    <row r="90" spans="2:32" x14ac:dyDescent="0.2">
      <c r="B90" s="42">
        <f>B89+1</f>
        <v>67</v>
      </c>
      <c r="C90" s="43" t="s">
        <v>187</v>
      </c>
      <c r="D90" s="44" t="s">
        <v>188</v>
      </c>
      <c r="E90" s="45" t="s">
        <v>25</v>
      </c>
      <c r="F90" s="46">
        <v>3</v>
      </c>
      <c r="G90" s="52">
        <v>13.645809842021441</v>
      </c>
      <c r="H90" s="53">
        <v>10.581624105486492</v>
      </c>
      <c r="I90" s="53">
        <v>11.845685741321498</v>
      </c>
      <c r="J90" s="53">
        <v>11.476458348787366</v>
      </c>
      <c r="K90" s="54">
        <v>8.0967901012454853</v>
      </c>
      <c r="L90" s="110"/>
      <c r="M90" s="50"/>
      <c r="N90" s="111" t="s">
        <v>26</v>
      </c>
      <c r="O90" s="40"/>
      <c r="P90" s="27">
        <f t="shared" si="24"/>
        <v>0</v>
      </c>
      <c r="Q90" s="27">
        <f t="shared" si="25"/>
        <v>0</v>
      </c>
      <c r="S90" s="6"/>
      <c r="T90" s="41">
        <f>IF('[1]Validation flags'!$H$3=1,0, IF( ISNUMBER(G90), 0, 1 ))</f>
        <v>0</v>
      </c>
      <c r="U90" s="41">
        <f>IF('[1]Validation flags'!$H$3=1,0, IF( ISNUMBER(H90), 0, 1 ))</f>
        <v>0</v>
      </c>
      <c r="V90" s="41">
        <f>IF('[1]Validation flags'!$H$3=1,0, IF( ISNUMBER(I90), 0, 1 ))</f>
        <v>0</v>
      </c>
      <c r="W90" s="41">
        <f>IF('[1]Validation flags'!$H$3=1,0, IF( ISNUMBER(J90), 0, 1 ))</f>
        <v>0</v>
      </c>
      <c r="X90" s="41">
        <f>IF('[1]Validation flags'!$H$3=1,0, IF( ISNUMBER(K90), 0, 1 ))</f>
        <v>0</v>
      </c>
      <c r="Y90" s="6"/>
      <c r="Z90" s="6"/>
      <c r="AA90" s="41">
        <f t="shared" si="27"/>
        <v>0</v>
      </c>
      <c r="AB90" s="41">
        <f t="shared" si="27"/>
        <v>0</v>
      </c>
      <c r="AC90" s="41">
        <f t="shared" si="27"/>
        <v>0</v>
      </c>
      <c r="AD90" s="41">
        <f t="shared" si="27"/>
        <v>0</v>
      </c>
      <c r="AE90" s="41">
        <f t="shared" si="27"/>
        <v>0</v>
      </c>
      <c r="AF90" s="6"/>
    </row>
    <row r="91" spans="2:32" x14ac:dyDescent="0.2">
      <c r="B91" s="42">
        <f>B90+1</f>
        <v>68</v>
      </c>
      <c r="C91" s="43" t="s">
        <v>189</v>
      </c>
      <c r="D91" s="44" t="s">
        <v>190</v>
      </c>
      <c r="E91" s="45" t="s">
        <v>25</v>
      </c>
      <c r="F91" s="46">
        <v>3</v>
      </c>
      <c r="G91" s="52">
        <v>0.60965960531269947</v>
      </c>
      <c r="H91" s="53">
        <v>0.64066600573380039</v>
      </c>
      <c r="I91" s="53">
        <v>2.3974980434688993</v>
      </c>
      <c r="J91" s="53">
        <v>1.092822049505271</v>
      </c>
      <c r="K91" s="54">
        <v>1.271839781021002</v>
      </c>
      <c r="L91" s="110"/>
      <c r="M91" s="50"/>
      <c r="N91" s="111" t="s">
        <v>26</v>
      </c>
      <c r="O91" s="40"/>
      <c r="P91" s="27">
        <f t="shared" si="24"/>
        <v>0</v>
      </c>
      <c r="Q91" s="27">
        <f t="shared" si="25"/>
        <v>0</v>
      </c>
      <c r="S91" s="6"/>
      <c r="T91" s="41">
        <f>IF('[1]Validation flags'!$H$3=1,0, IF( ISNUMBER(G91), 0, 1 ))</f>
        <v>0</v>
      </c>
      <c r="U91" s="41">
        <f>IF('[1]Validation flags'!$H$3=1,0, IF( ISNUMBER(H91), 0, 1 ))</f>
        <v>0</v>
      </c>
      <c r="V91" s="41">
        <f>IF('[1]Validation flags'!$H$3=1,0, IF( ISNUMBER(I91), 0, 1 ))</f>
        <v>0</v>
      </c>
      <c r="W91" s="41">
        <f>IF('[1]Validation flags'!$H$3=1,0, IF( ISNUMBER(J91), 0, 1 ))</f>
        <v>0</v>
      </c>
      <c r="X91" s="41">
        <f>IF('[1]Validation flags'!$H$3=1,0, IF( ISNUMBER(K91), 0, 1 ))</f>
        <v>0</v>
      </c>
      <c r="Y91" s="6"/>
      <c r="Z91" s="6"/>
      <c r="AA91" s="41">
        <f t="shared" si="27"/>
        <v>0</v>
      </c>
      <c r="AB91" s="41">
        <f t="shared" si="27"/>
        <v>0</v>
      </c>
      <c r="AC91" s="41">
        <f t="shared" si="27"/>
        <v>0</v>
      </c>
      <c r="AD91" s="41">
        <f t="shared" si="27"/>
        <v>0</v>
      </c>
      <c r="AE91" s="41">
        <f t="shared" si="27"/>
        <v>0</v>
      </c>
      <c r="AF91" s="6"/>
    </row>
    <row r="92" spans="2:32" x14ac:dyDescent="0.2">
      <c r="B92" s="42">
        <f>B91+1</f>
        <v>69</v>
      </c>
      <c r="C92" s="43" t="s">
        <v>191</v>
      </c>
      <c r="D92" s="44" t="s">
        <v>192</v>
      </c>
      <c r="E92" s="45" t="s">
        <v>25</v>
      </c>
      <c r="F92" s="46">
        <v>3</v>
      </c>
      <c r="G92" s="52">
        <v>0</v>
      </c>
      <c r="H92" s="53">
        <v>0</v>
      </c>
      <c r="I92" s="53">
        <v>0</v>
      </c>
      <c r="J92" s="53">
        <v>0</v>
      </c>
      <c r="K92" s="54">
        <v>0</v>
      </c>
      <c r="L92" s="10"/>
      <c r="M92" s="50"/>
      <c r="N92" s="111" t="s">
        <v>26</v>
      </c>
      <c r="O92" s="40"/>
      <c r="P92" s="27">
        <f t="shared" si="24"/>
        <v>0</v>
      </c>
      <c r="Q92" s="27">
        <f t="shared" si="25"/>
        <v>0</v>
      </c>
      <c r="S92" s="6"/>
      <c r="T92" s="41">
        <f>IF('[1]Validation flags'!$B$3="Thames Water", IF( ISNUMBER(G92), 0, 1 ),0)</f>
        <v>0</v>
      </c>
      <c r="U92" s="41">
        <f>IF('[1]Validation flags'!$B$3="Thames Water", IF( ISNUMBER(H92), 0, 1 ),0)</f>
        <v>0</v>
      </c>
      <c r="V92" s="41">
        <f>IF('[1]Validation flags'!$B$3="Thames Water", IF( ISNUMBER(I92), 0, 1 ),0)</f>
        <v>0</v>
      </c>
      <c r="W92" s="41">
        <f>IF('[1]Validation flags'!$B$3="Thames Water", IF( ISNUMBER(J92), 0, 1 ),0)</f>
        <v>0</v>
      </c>
      <c r="X92" s="41">
        <f>IF('[1]Validation flags'!$B$3="Thames Water", IF( ISNUMBER(K92), 0, 1 ),0)</f>
        <v>0</v>
      </c>
      <c r="Y92" s="6"/>
      <c r="Z92" s="6"/>
      <c r="AA92" s="41">
        <f t="shared" si="27"/>
        <v>0</v>
      </c>
      <c r="AB92" s="41">
        <f t="shared" si="27"/>
        <v>0</v>
      </c>
      <c r="AC92" s="41">
        <f t="shared" si="27"/>
        <v>0</v>
      </c>
      <c r="AD92" s="41">
        <f t="shared" si="27"/>
        <v>0</v>
      </c>
      <c r="AE92" s="41">
        <f t="shared" si="27"/>
        <v>0</v>
      </c>
      <c r="AF92" s="6"/>
    </row>
    <row r="93" spans="2:32" ht="15" thickBot="1" x14ac:dyDescent="0.25">
      <c r="B93" s="92">
        <f>B92+1</f>
        <v>70</v>
      </c>
      <c r="C93" s="112" t="s">
        <v>193</v>
      </c>
      <c r="D93" s="94" t="s">
        <v>194</v>
      </c>
      <c r="E93" s="95" t="s">
        <v>25</v>
      </c>
      <c r="F93" s="96">
        <v>3</v>
      </c>
      <c r="G93" s="113">
        <v>7.1008929255047235</v>
      </c>
      <c r="H93" s="114">
        <v>7.1757299387662856</v>
      </c>
      <c r="I93" s="114">
        <v>7.2610496282863615</v>
      </c>
      <c r="J93" s="114">
        <v>7.1472285111002138</v>
      </c>
      <c r="K93" s="115">
        <v>7.3017664921359744</v>
      </c>
      <c r="L93" s="10"/>
      <c r="M93" s="63"/>
      <c r="N93" s="100" t="s">
        <v>26</v>
      </c>
      <c r="O93" s="40"/>
      <c r="P93" s="27">
        <f t="shared" si="24"/>
        <v>0</v>
      </c>
      <c r="Q93" s="27">
        <f t="shared" si="25"/>
        <v>0</v>
      </c>
      <c r="S93" s="6"/>
      <c r="T93" s="41">
        <f xml:space="preserve"> IF( ISNUMBER(G93), 0, 1 )</f>
        <v>0</v>
      </c>
      <c r="U93" s="41">
        <f xml:space="preserve"> IF( ISNUMBER(H93), 0, 1 )</f>
        <v>0</v>
      </c>
      <c r="V93" s="41">
        <f xml:space="preserve"> IF( ISNUMBER(I93), 0, 1 )</f>
        <v>0</v>
      </c>
      <c r="W93" s="41">
        <f xml:space="preserve"> IF( ISNUMBER(J93), 0, 1 )</f>
        <v>0</v>
      </c>
      <c r="X93" s="41">
        <f xml:space="preserve"> IF( ISNUMBER(K93), 0, 1 )</f>
        <v>0</v>
      </c>
      <c r="Y93" s="6"/>
      <c r="Z93" s="6"/>
      <c r="AA93" s="41">
        <f t="shared" si="27"/>
        <v>0</v>
      </c>
      <c r="AB93" s="41">
        <f t="shared" si="27"/>
        <v>0</v>
      </c>
      <c r="AC93" s="41">
        <f t="shared" si="27"/>
        <v>0</v>
      </c>
      <c r="AD93" s="41">
        <f t="shared" si="27"/>
        <v>0</v>
      </c>
      <c r="AE93" s="41">
        <f t="shared" si="27"/>
        <v>0</v>
      </c>
      <c r="AF93" s="6"/>
    </row>
    <row r="94" spans="2:32" ht="15" thickBot="1" x14ac:dyDescent="0.25">
      <c r="B94" s="10"/>
      <c r="C94" s="10"/>
      <c r="D94" s="10"/>
      <c r="E94" s="10"/>
      <c r="F94" s="10"/>
      <c r="G94" s="10"/>
      <c r="H94" s="10"/>
      <c r="I94" s="10"/>
      <c r="J94" s="10"/>
      <c r="K94" s="10"/>
      <c r="L94" s="10"/>
      <c r="M94" s="65"/>
      <c r="N94" s="65"/>
      <c r="P94" s="27"/>
      <c r="Q94" s="28"/>
      <c r="S94" s="6"/>
      <c r="T94" s="24"/>
      <c r="U94" s="24"/>
      <c r="V94" s="24"/>
      <c r="W94" s="24"/>
      <c r="X94" s="24"/>
      <c r="Y94" s="6"/>
      <c r="Z94" s="6"/>
      <c r="AA94" s="24"/>
      <c r="AB94" s="24"/>
      <c r="AC94" s="24"/>
      <c r="AD94" s="24"/>
      <c r="AE94" s="24"/>
      <c r="AF94" s="6"/>
    </row>
    <row r="95" spans="2:32" ht="15" thickBot="1" x14ac:dyDescent="0.25">
      <c r="B95" s="14" t="s">
        <v>195</v>
      </c>
      <c r="C95" s="29" t="s">
        <v>196</v>
      </c>
      <c r="D95" s="10"/>
      <c r="E95" s="10"/>
      <c r="F95" s="10"/>
      <c r="G95" s="10"/>
      <c r="H95" s="10"/>
      <c r="I95" s="10"/>
      <c r="J95" s="10"/>
      <c r="K95" s="10"/>
      <c r="L95" s="10"/>
      <c r="M95" s="65"/>
      <c r="N95" s="65"/>
      <c r="P95" s="27"/>
      <c r="Q95" s="28"/>
      <c r="S95" s="6"/>
      <c r="T95" s="24"/>
      <c r="U95" s="24"/>
      <c r="V95" s="24"/>
      <c r="W95" s="24"/>
      <c r="X95" s="24"/>
      <c r="Y95" s="6"/>
      <c r="Z95" s="6"/>
      <c r="AA95" s="24"/>
      <c r="AB95" s="24"/>
      <c r="AC95" s="24"/>
      <c r="AD95" s="24"/>
      <c r="AE95" s="24"/>
      <c r="AF95" s="6"/>
    </row>
    <row r="96" spans="2:32" x14ac:dyDescent="0.2">
      <c r="B96" s="30">
        <v>71</v>
      </c>
      <c r="C96" s="31" t="s">
        <v>197</v>
      </c>
      <c r="D96" s="32" t="s">
        <v>198</v>
      </c>
      <c r="E96" s="33" t="s">
        <v>25</v>
      </c>
      <c r="F96" s="34">
        <v>3</v>
      </c>
      <c r="G96" s="35">
        <v>-48.85670101847132</v>
      </c>
      <c r="H96" s="36">
        <v>-52.39378900334102</v>
      </c>
      <c r="I96" s="36">
        <v>-57.214545754374619</v>
      </c>
      <c r="J96" s="36">
        <v>-64.70698281156352</v>
      </c>
      <c r="K96" s="37">
        <v>-65.503145422505938</v>
      </c>
      <c r="L96" s="10"/>
      <c r="M96" s="38"/>
      <c r="N96" s="39" t="s">
        <v>52</v>
      </c>
      <c r="P96" s="27">
        <f t="shared" ref="P96:P101" si="28" xml:space="preserve"> IF( SUM( T96:X96 ) = 0, 0, $T$5 )</f>
        <v>0</v>
      </c>
      <c r="Q96" s="27">
        <f t="shared" ref="Q96:Q101" si="29" xml:space="preserve"> IF( SUM( AA96:AE96 ) = 0, 0, $AA$20 )</f>
        <v>0</v>
      </c>
      <c r="S96" s="6"/>
      <c r="T96" s="41">
        <f t="shared" ref="T96:X97" si="30" xml:space="preserve"> IF( ISNUMBER(G96), 0, 1 )</f>
        <v>0</v>
      </c>
      <c r="U96" s="41">
        <f t="shared" si="30"/>
        <v>0</v>
      </c>
      <c r="V96" s="41">
        <f t="shared" si="30"/>
        <v>0</v>
      </c>
      <c r="W96" s="41">
        <f t="shared" si="30"/>
        <v>0</v>
      </c>
      <c r="X96" s="41">
        <f t="shared" si="30"/>
        <v>0</v>
      </c>
      <c r="Y96" s="6"/>
      <c r="Z96" s="6"/>
      <c r="AA96" s="41">
        <f t="shared" ref="AA96:AE101" si="31">IF( AND( ISNUMBER( G96), G96&lt;=0), 0, 1)</f>
        <v>0</v>
      </c>
      <c r="AB96" s="41">
        <f t="shared" si="31"/>
        <v>0</v>
      </c>
      <c r="AC96" s="41">
        <f t="shared" si="31"/>
        <v>0</v>
      </c>
      <c r="AD96" s="41">
        <f t="shared" si="31"/>
        <v>0</v>
      </c>
      <c r="AE96" s="41">
        <f t="shared" si="31"/>
        <v>0</v>
      </c>
      <c r="AF96" s="6"/>
    </row>
    <row r="97" spans="2:32" x14ac:dyDescent="0.2">
      <c r="B97" s="42">
        <f>B96+1</f>
        <v>72</v>
      </c>
      <c r="C97" s="43" t="s">
        <v>199</v>
      </c>
      <c r="D97" s="44" t="s">
        <v>200</v>
      </c>
      <c r="E97" s="45" t="s">
        <v>25</v>
      </c>
      <c r="F97" s="46">
        <v>3</v>
      </c>
      <c r="G97" s="47">
        <v>-4.3698814994269627E-2</v>
      </c>
      <c r="H97" s="48">
        <v>-0.21707294200091926</v>
      </c>
      <c r="I97" s="48">
        <v>-2.057659134259136E-2</v>
      </c>
      <c r="J97" s="48">
        <v>-2.0946612245881929E-2</v>
      </c>
      <c r="K97" s="49">
        <v>-0.24703245678675534</v>
      </c>
      <c r="L97" s="10"/>
      <c r="M97" s="50"/>
      <c r="N97" s="51" t="s">
        <v>52</v>
      </c>
      <c r="P97" s="27">
        <f t="shared" si="28"/>
        <v>0</v>
      </c>
      <c r="Q97" s="27">
        <f t="shared" si="29"/>
        <v>0</v>
      </c>
      <c r="S97" s="6"/>
      <c r="T97" s="41">
        <f t="shared" si="30"/>
        <v>0</v>
      </c>
      <c r="U97" s="41">
        <f t="shared" si="30"/>
        <v>0</v>
      </c>
      <c r="V97" s="41">
        <f t="shared" si="30"/>
        <v>0</v>
      </c>
      <c r="W97" s="41">
        <f t="shared" si="30"/>
        <v>0</v>
      </c>
      <c r="X97" s="41">
        <f t="shared" si="30"/>
        <v>0</v>
      </c>
      <c r="Y97" s="6"/>
      <c r="Z97" s="6"/>
      <c r="AA97" s="41">
        <f t="shared" si="31"/>
        <v>0</v>
      </c>
      <c r="AB97" s="41">
        <f t="shared" si="31"/>
        <v>0</v>
      </c>
      <c r="AC97" s="41">
        <f t="shared" si="31"/>
        <v>0</v>
      </c>
      <c r="AD97" s="41">
        <f t="shared" si="31"/>
        <v>0</v>
      </c>
      <c r="AE97" s="41">
        <f t="shared" si="31"/>
        <v>0</v>
      </c>
      <c r="AF97" s="6"/>
    </row>
    <row r="98" spans="2:32" x14ac:dyDescent="0.2">
      <c r="B98" s="42">
        <f>B97+1</f>
        <v>73</v>
      </c>
      <c r="C98" s="43" t="s">
        <v>201</v>
      </c>
      <c r="D98" s="44" t="s">
        <v>202</v>
      </c>
      <c r="E98" s="45" t="s">
        <v>25</v>
      </c>
      <c r="F98" s="46">
        <v>3</v>
      </c>
      <c r="G98" s="52">
        <v>-35.767985710008077</v>
      </c>
      <c r="H98" s="53">
        <v>-45.973611329084605</v>
      </c>
      <c r="I98" s="53">
        <v>-53.269161017018192</v>
      </c>
      <c r="J98" s="53">
        <v>-62.227534068079585</v>
      </c>
      <c r="K98" s="54">
        <v>-72.370999124189566</v>
      </c>
      <c r="L98" s="10"/>
      <c r="M98" s="50"/>
      <c r="N98" s="51" t="s">
        <v>52</v>
      </c>
      <c r="P98" s="27">
        <f t="shared" si="28"/>
        <v>0</v>
      </c>
      <c r="Q98" s="27">
        <f t="shared" si="29"/>
        <v>0</v>
      </c>
      <c r="S98" s="6"/>
      <c r="T98" s="41">
        <f>IF('[1]Validation flags'!$H$3=1,0, IF( ISNUMBER(G98), 0, 1 ))</f>
        <v>0</v>
      </c>
      <c r="U98" s="41">
        <f>IF('[1]Validation flags'!$H$3=1,0, IF( ISNUMBER(H98), 0, 1 ))</f>
        <v>0</v>
      </c>
      <c r="V98" s="41">
        <f>IF('[1]Validation flags'!$H$3=1,0, IF( ISNUMBER(I98), 0, 1 ))</f>
        <v>0</v>
      </c>
      <c r="W98" s="41">
        <f>IF('[1]Validation flags'!$H$3=1,0, IF( ISNUMBER(J98), 0, 1 ))</f>
        <v>0</v>
      </c>
      <c r="X98" s="41">
        <f>IF('[1]Validation flags'!$H$3=1,0, IF( ISNUMBER(K98), 0, 1 ))</f>
        <v>0</v>
      </c>
      <c r="Y98" s="6"/>
      <c r="Z98" s="6"/>
      <c r="AA98" s="41">
        <f t="shared" si="31"/>
        <v>0</v>
      </c>
      <c r="AB98" s="41">
        <f t="shared" si="31"/>
        <v>0</v>
      </c>
      <c r="AC98" s="41">
        <f t="shared" si="31"/>
        <v>0</v>
      </c>
      <c r="AD98" s="41">
        <f t="shared" si="31"/>
        <v>0</v>
      </c>
      <c r="AE98" s="41">
        <f t="shared" si="31"/>
        <v>0</v>
      </c>
      <c r="AF98" s="6"/>
    </row>
    <row r="99" spans="2:32" x14ac:dyDescent="0.2">
      <c r="B99" s="42">
        <f>B98+1</f>
        <v>74</v>
      </c>
      <c r="C99" s="43" t="s">
        <v>203</v>
      </c>
      <c r="D99" s="44" t="s">
        <v>204</v>
      </c>
      <c r="E99" s="45" t="s">
        <v>25</v>
      </c>
      <c r="F99" s="46">
        <v>3</v>
      </c>
      <c r="G99" s="52">
        <v>-2.3742773369491648</v>
      </c>
      <c r="H99" s="53">
        <v>-2.4691061621054122</v>
      </c>
      <c r="I99" s="53">
        <v>-2.3696115454694961</v>
      </c>
      <c r="J99" s="53">
        <v>-2.389089226400865</v>
      </c>
      <c r="K99" s="54">
        <v>-2.4630271000565926</v>
      </c>
      <c r="L99" s="10"/>
      <c r="M99" s="50"/>
      <c r="N99" s="51" t="s">
        <v>52</v>
      </c>
      <c r="P99" s="27">
        <f t="shared" si="28"/>
        <v>0</v>
      </c>
      <c r="Q99" s="27">
        <f t="shared" si="29"/>
        <v>0</v>
      </c>
      <c r="S99" s="6"/>
      <c r="T99" s="41">
        <f>IF('[1]Validation flags'!$H$3=1,0, IF( ISNUMBER(G99), 0, 1 ))</f>
        <v>0</v>
      </c>
      <c r="U99" s="41">
        <f>IF('[1]Validation flags'!$H$3=1,0, IF( ISNUMBER(H99), 0, 1 ))</f>
        <v>0</v>
      </c>
      <c r="V99" s="41">
        <f>IF('[1]Validation flags'!$H$3=1,0, IF( ISNUMBER(I99), 0, 1 ))</f>
        <v>0</v>
      </c>
      <c r="W99" s="41">
        <f>IF('[1]Validation flags'!$H$3=1,0, IF( ISNUMBER(J99), 0, 1 ))</f>
        <v>0</v>
      </c>
      <c r="X99" s="41">
        <f>IF('[1]Validation flags'!$H$3=1,0, IF( ISNUMBER(K99), 0, 1 ))</f>
        <v>0</v>
      </c>
      <c r="Y99" s="6"/>
      <c r="Z99" s="6"/>
      <c r="AA99" s="41">
        <f t="shared" si="31"/>
        <v>0</v>
      </c>
      <c r="AB99" s="41">
        <f t="shared" si="31"/>
        <v>0</v>
      </c>
      <c r="AC99" s="41">
        <f t="shared" si="31"/>
        <v>0</v>
      </c>
      <c r="AD99" s="41">
        <f t="shared" si="31"/>
        <v>0</v>
      </c>
      <c r="AE99" s="41">
        <f t="shared" si="31"/>
        <v>0</v>
      </c>
      <c r="AF99" s="6"/>
    </row>
    <row r="100" spans="2:32" x14ac:dyDescent="0.2">
      <c r="B100" s="42">
        <f>B99+1</f>
        <v>75</v>
      </c>
      <c r="C100" s="43" t="s">
        <v>205</v>
      </c>
      <c r="D100" s="44" t="s">
        <v>206</v>
      </c>
      <c r="E100" s="45" t="s">
        <v>25</v>
      </c>
      <c r="F100" s="46">
        <v>3</v>
      </c>
      <c r="G100" s="52">
        <v>0</v>
      </c>
      <c r="H100" s="53">
        <v>0</v>
      </c>
      <c r="I100" s="53">
        <v>0</v>
      </c>
      <c r="J100" s="53">
        <v>0</v>
      </c>
      <c r="K100" s="54">
        <v>0</v>
      </c>
      <c r="L100" s="10"/>
      <c r="M100" s="50"/>
      <c r="N100" s="51" t="s">
        <v>52</v>
      </c>
      <c r="P100" s="27">
        <f t="shared" si="28"/>
        <v>0</v>
      </c>
      <c r="Q100" s="27">
        <f t="shared" si="29"/>
        <v>0</v>
      </c>
      <c r="S100" s="6"/>
      <c r="T100" s="41">
        <f>IF('[1]Validation flags'!$B$3="Thames Water", IF( ISNUMBER(G100), 0, 1 ),0)</f>
        <v>0</v>
      </c>
      <c r="U100" s="41">
        <f>IF('[1]Validation flags'!$B$3="Thames Water", IF( ISNUMBER(H100), 0, 1 ),0)</f>
        <v>0</v>
      </c>
      <c r="V100" s="41">
        <f>IF('[1]Validation flags'!$B$3="Thames Water", IF( ISNUMBER(I100), 0, 1 ),0)</f>
        <v>0</v>
      </c>
      <c r="W100" s="41">
        <f>IF('[1]Validation flags'!$B$3="Thames Water", IF( ISNUMBER(J100), 0, 1 ),0)</f>
        <v>0</v>
      </c>
      <c r="X100" s="41">
        <f>IF('[1]Validation flags'!$B$3="Thames Water", IF( ISNUMBER(K100), 0, 1 ),0)</f>
        <v>0</v>
      </c>
      <c r="Y100" s="6"/>
      <c r="Z100" s="6"/>
      <c r="AA100" s="41">
        <f t="shared" si="31"/>
        <v>0</v>
      </c>
      <c r="AB100" s="41">
        <f t="shared" si="31"/>
        <v>0</v>
      </c>
      <c r="AC100" s="41">
        <f t="shared" si="31"/>
        <v>0</v>
      </c>
      <c r="AD100" s="41">
        <f t="shared" si="31"/>
        <v>0</v>
      </c>
      <c r="AE100" s="41">
        <f t="shared" si="31"/>
        <v>0</v>
      </c>
      <c r="AF100" s="6"/>
    </row>
    <row r="101" spans="2:32" ht="15" thickBot="1" x14ac:dyDescent="0.25">
      <c r="B101" s="92">
        <f>B100+1</f>
        <v>76</v>
      </c>
      <c r="C101" s="112" t="s">
        <v>207</v>
      </c>
      <c r="D101" s="94" t="s">
        <v>208</v>
      </c>
      <c r="E101" s="95" t="s">
        <v>25</v>
      </c>
      <c r="F101" s="96">
        <v>3</v>
      </c>
      <c r="G101" s="113">
        <v>-12.693459533334005</v>
      </c>
      <c r="H101" s="114">
        <v>-12.613244653417796</v>
      </c>
      <c r="I101" s="114">
        <v>-12.734271248985879</v>
      </c>
      <c r="J101" s="114">
        <v>-12.639340059283091</v>
      </c>
      <c r="K101" s="115">
        <v>-12.842966000392662</v>
      </c>
      <c r="L101" s="10"/>
      <c r="M101" s="63"/>
      <c r="N101" s="64" t="s">
        <v>52</v>
      </c>
      <c r="P101" s="27">
        <f t="shared" si="28"/>
        <v>0</v>
      </c>
      <c r="Q101" s="27">
        <f t="shared" si="29"/>
        <v>0</v>
      </c>
      <c r="S101" s="6"/>
      <c r="T101" s="41">
        <f xml:space="preserve"> IF( ISNUMBER(G101), 0, 1 )</f>
        <v>0</v>
      </c>
      <c r="U101" s="41">
        <f xml:space="preserve"> IF( ISNUMBER(H101), 0, 1 )</f>
        <v>0</v>
      </c>
      <c r="V101" s="41">
        <f xml:space="preserve"> IF( ISNUMBER(I101), 0, 1 )</f>
        <v>0</v>
      </c>
      <c r="W101" s="41">
        <f xml:space="preserve"> IF( ISNUMBER(J101), 0, 1 )</f>
        <v>0</v>
      </c>
      <c r="X101" s="41">
        <f xml:space="preserve"> IF( ISNUMBER(K101), 0, 1 )</f>
        <v>0</v>
      </c>
      <c r="Y101" s="6"/>
      <c r="Z101" s="6"/>
      <c r="AA101" s="41">
        <f t="shared" si="31"/>
        <v>0</v>
      </c>
      <c r="AB101" s="41">
        <f t="shared" si="31"/>
        <v>0</v>
      </c>
      <c r="AC101" s="41">
        <f t="shared" si="31"/>
        <v>0</v>
      </c>
      <c r="AD101" s="41">
        <f t="shared" si="31"/>
        <v>0</v>
      </c>
      <c r="AE101" s="41">
        <f t="shared" si="31"/>
        <v>0</v>
      </c>
      <c r="AF101" s="6"/>
    </row>
    <row r="102" spans="2:32" ht="15" thickBot="1" x14ac:dyDescent="0.25">
      <c r="B102" s="10"/>
      <c r="C102" s="10"/>
      <c r="D102" s="10"/>
      <c r="E102" s="10"/>
      <c r="F102" s="10"/>
      <c r="G102" s="10"/>
      <c r="H102" s="10"/>
      <c r="I102" s="10"/>
      <c r="J102" s="10"/>
      <c r="K102" s="10"/>
      <c r="L102" s="10"/>
      <c r="M102" s="65"/>
      <c r="N102" s="65"/>
      <c r="P102" s="27"/>
      <c r="Q102" s="28"/>
      <c r="S102" s="6"/>
      <c r="Y102" s="6"/>
      <c r="Z102" s="6"/>
      <c r="AF102" s="6"/>
    </row>
    <row r="103" spans="2:32" ht="15" thickBot="1" x14ac:dyDescent="0.25">
      <c r="B103" s="14" t="s">
        <v>209</v>
      </c>
      <c r="C103" s="29" t="s">
        <v>210</v>
      </c>
      <c r="D103" s="10"/>
      <c r="E103" s="10"/>
      <c r="F103" s="10"/>
      <c r="G103" s="10"/>
      <c r="H103" s="10"/>
      <c r="I103" s="10"/>
      <c r="J103" s="10"/>
      <c r="K103" s="10"/>
      <c r="L103" s="10"/>
      <c r="M103" s="65"/>
      <c r="N103" s="65"/>
      <c r="O103" s="40"/>
      <c r="P103" s="27"/>
      <c r="Q103" s="28"/>
      <c r="S103" s="6"/>
      <c r="Y103" s="6"/>
      <c r="Z103" s="6"/>
      <c r="AF103" s="6"/>
    </row>
    <row r="104" spans="2:32" x14ac:dyDescent="0.2">
      <c r="B104" s="30">
        <v>77</v>
      </c>
      <c r="C104" s="31" t="s">
        <v>211</v>
      </c>
      <c r="D104" s="32" t="s">
        <v>212</v>
      </c>
      <c r="E104" s="33" t="s">
        <v>25</v>
      </c>
      <c r="F104" s="34">
        <v>3</v>
      </c>
      <c r="G104" s="35">
        <v>12.747181363990492</v>
      </c>
      <c r="H104" s="36">
        <v>12.5667745409418</v>
      </c>
      <c r="I104" s="36">
        <v>12.289712595735994</v>
      </c>
      <c r="J104" s="36">
        <v>12.130191510804861</v>
      </c>
      <c r="K104" s="37">
        <v>11.929830120849754</v>
      </c>
      <c r="L104" s="10"/>
      <c r="M104" s="38"/>
      <c r="N104" s="39" t="s">
        <v>26</v>
      </c>
      <c r="O104" s="40"/>
      <c r="P104" s="27">
        <f xml:space="preserve"> IF( SUM( T104:X104 ) = 0, 0, $T$5 )</f>
        <v>0</v>
      </c>
      <c r="Q104" s="27">
        <f xml:space="preserve"> IF( SUM( AA104:AE104 ) = 0, 0, $AA$7 )</f>
        <v>0</v>
      </c>
      <c r="S104" s="6"/>
      <c r="T104" s="41">
        <f t="shared" ref="T104:X106" si="32" xml:space="preserve"> IF( ISNUMBER(G104), 0, 1 )</f>
        <v>0</v>
      </c>
      <c r="U104" s="41">
        <f t="shared" si="32"/>
        <v>0</v>
      </c>
      <c r="V104" s="41">
        <f t="shared" si="32"/>
        <v>0</v>
      </c>
      <c r="W104" s="41">
        <f t="shared" si="32"/>
        <v>0</v>
      </c>
      <c r="X104" s="41">
        <f t="shared" si="32"/>
        <v>0</v>
      </c>
      <c r="Y104" s="6"/>
      <c r="Z104" s="6"/>
      <c r="AA104" s="41">
        <f t="shared" ref="AA104:AE106" si="33">IF( AND( ISNUMBER( G104), G104&gt;=0), 0, 1)</f>
        <v>0</v>
      </c>
      <c r="AB104" s="41">
        <f t="shared" si="33"/>
        <v>0</v>
      </c>
      <c r="AC104" s="41">
        <f t="shared" si="33"/>
        <v>0</v>
      </c>
      <c r="AD104" s="41">
        <f t="shared" si="33"/>
        <v>0</v>
      </c>
      <c r="AE104" s="41">
        <f t="shared" si="33"/>
        <v>0</v>
      </c>
      <c r="AF104" s="6"/>
    </row>
    <row r="105" spans="2:32" x14ac:dyDescent="0.2">
      <c r="B105" s="42">
        <f>B104+1</f>
        <v>78</v>
      </c>
      <c r="C105" s="43" t="s">
        <v>213</v>
      </c>
      <c r="D105" s="44" t="s">
        <v>214</v>
      </c>
      <c r="E105" s="45" t="s">
        <v>25</v>
      </c>
      <c r="F105" s="46">
        <v>3</v>
      </c>
      <c r="G105" s="47">
        <v>0.23031048885852168</v>
      </c>
      <c r="H105" s="48">
        <v>0.22789676345308801</v>
      </c>
      <c r="I105" s="48">
        <v>0.22541767195898232</v>
      </c>
      <c r="J105" s="48">
        <v>0.23463138302210634</v>
      </c>
      <c r="K105" s="49">
        <v>0.24497738809123454</v>
      </c>
      <c r="L105" s="10"/>
      <c r="M105" s="50"/>
      <c r="N105" s="51" t="s">
        <v>26</v>
      </c>
      <c r="O105" s="40"/>
      <c r="P105" s="27">
        <f xml:space="preserve"> IF( SUM( T105:X105 ) = 0, 0, $T$5 )</f>
        <v>0</v>
      </c>
      <c r="Q105" s="27">
        <f xml:space="preserve"> IF( SUM( AA105:AE105 ) = 0, 0, $AA$7 )</f>
        <v>0</v>
      </c>
      <c r="S105" s="6"/>
      <c r="T105" s="41">
        <f t="shared" si="32"/>
        <v>0</v>
      </c>
      <c r="U105" s="41">
        <f t="shared" si="32"/>
        <v>0</v>
      </c>
      <c r="V105" s="41">
        <f t="shared" si="32"/>
        <v>0</v>
      </c>
      <c r="W105" s="41">
        <f t="shared" si="32"/>
        <v>0</v>
      </c>
      <c r="X105" s="41">
        <f t="shared" si="32"/>
        <v>0</v>
      </c>
      <c r="Y105" s="6"/>
      <c r="Z105" s="6"/>
      <c r="AA105" s="41">
        <f t="shared" si="33"/>
        <v>0</v>
      </c>
      <c r="AB105" s="41">
        <f t="shared" si="33"/>
        <v>0</v>
      </c>
      <c r="AC105" s="41">
        <f t="shared" si="33"/>
        <v>0</v>
      </c>
      <c r="AD105" s="41">
        <f t="shared" si="33"/>
        <v>0</v>
      </c>
      <c r="AE105" s="41">
        <f t="shared" si="33"/>
        <v>0</v>
      </c>
      <c r="AF105" s="6"/>
    </row>
    <row r="106" spans="2:32" ht="15" thickBot="1" x14ac:dyDescent="0.25">
      <c r="B106" s="92">
        <f>B105+1</f>
        <v>79</v>
      </c>
      <c r="C106" s="93" t="s">
        <v>215</v>
      </c>
      <c r="D106" s="94" t="s">
        <v>216</v>
      </c>
      <c r="E106" s="95" t="s">
        <v>25</v>
      </c>
      <c r="F106" s="96">
        <v>3</v>
      </c>
      <c r="G106" s="116">
        <v>0.36508396939495785</v>
      </c>
      <c r="H106" s="117">
        <v>0.36894582880631943</v>
      </c>
      <c r="I106" s="117">
        <v>0.37284807228288258</v>
      </c>
      <c r="J106" s="117">
        <v>0.36678295192261362</v>
      </c>
      <c r="K106" s="118">
        <v>0.36095046586015</v>
      </c>
      <c r="L106" s="10"/>
      <c r="M106" s="63"/>
      <c r="N106" s="64" t="s">
        <v>26</v>
      </c>
      <c r="O106" s="40"/>
      <c r="P106" s="27">
        <f xml:space="preserve"> IF( SUM( T106:X106 ) = 0, 0, $T$5 )</f>
        <v>0</v>
      </c>
      <c r="Q106" s="27">
        <f xml:space="preserve"> IF( SUM( AA106:AE106 ) = 0, 0, $AA$7 )</f>
        <v>0</v>
      </c>
      <c r="S106" s="6"/>
      <c r="T106" s="41">
        <f t="shared" si="32"/>
        <v>0</v>
      </c>
      <c r="U106" s="41">
        <f t="shared" si="32"/>
        <v>0</v>
      </c>
      <c r="V106" s="41">
        <f t="shared" si="32"/>
        <v>0</v>
      </c>
      <c r="W106" s="41">
        <f t="shared" si="32"/>
        <v>0</v>
      </c>
      <c r="X106" s="41">
        <f t="shared" si="32"/>
        <v>0</v>
      </c>
      <c r="Y106" s="6"/>
      <c r="Z106" s="6"/>
      <c r="AA106" s="41">
        <f t="shared" si="33"/>
        <v>0</v>
      </c>
      <c r="AB106" s="41">
        <f t="shared" si="33"/>
        <v>0</v>
      </c>
      <c r="AC106" s="41">
        <f t="shared" si="33"/>
        <v>0</v>
      </c>
      <c r="AD106" s="41">
        <f t="shared" si="33"/>
        <v>0</v>
      </c>
      <c r="AE106" s="41">
        <f t="shared" si="33"/>
        <v>0</v>
      </c>
      <c r="AF106" s="6"/>
    </row>
    <row r="107" spans="2:32" ht="15" thickBot="1" x14ac:dyDescent="0.25">
      <c r="B107" s="10"/>
      <c r="C107" s="10"/>
      <c r="D107" s="10"/>
      <c r="E107" s="10"/>
      <c r="F107" s="10"/>
      <c r="G107" s="10"/>
      <c r="H107" s="10"/>
      <c r="I107" s="10"/>
      <c r="J107" s="10"/>
      <c r="K107" s="10"/>
      <c r="L107" s="10"/>
      <c r="M107" s="65"/>
      <c r="N107" s="65"/>
      <c r="O107" s="40"/>
      <c r="P107" s="27"/>
      <c r="Q107" s="28"/>
      <c r="S107" s="6"/>
      <c r="Y107" s="6"/>
      <c r="Z107" s="6"/>
      <c r="AF107" s="6"/>
    </row>
    <row r="108" spans="2:32" ht="15" thickBot="1" x14ac:dyDescent="0.25">
      <c r="B108" s="14" t="s">
        <v>217</v>
      </c>
      <c r="C108" s="29" t="s">
        <v>218</v>
      </c>
      <c r="D108" s="10"/>
      <c r="E108" s="10"/>
      <c r="F108" s="10"/>
      <c r="G108" s="10"/>
      <c r="H108" s="10"/>
      <c r="I108" s="10"/>
      <c r="J108" s="10"/>
      <c r="K108" s="10"/>
      <c r="L108" s="10"/>
      <c r="M108" s="65"/>
      <c r="N108" s="65"/>
      <c r="O108" s="40"/>
      <c r="P108" s="27"/>
      <c r="Q108" s="28"/>
      <c r="S108" s="6"/>
      <c r="Y108" s="6"/>
      <c r="Z108" s="6"/>
      <c r="AF108" s="6"/>
    </row>
    <row r="109" spans="2:32" x14ac:dyDescent="0.2">
      <c r="B109" s="30">
        <v>80</v>
      </c>
      <c r="C109" s="31" t="s">
        <v>219</v>
      </c>
      <c r="D109" s="32" t="s">
        <v>220</v>
      </c>
      <c r="E109" s="33" t="s">
        <v>25</v>
      </c>
      <c r="F109" s="34">
        <v>3</v>
      </c>
      <c r="G109" s="35">
        <v>-12.747181363990492</v>
      </c>
      <c r="H109" s="36">
        <v>-12.5667745409418</v>
      </c>
      <c r="I109" s="36">
        <v>-12.289712595735994</v>
      </c>
      <c r="J109" s="36">
        <v>-12.130191510804861</v>
      </c>
      <c r="K109" s="37">
        <v>-11.929830120849754</v>
      </c>
      <c r="L109" s="10"/>
      <c r="M109" s="38"/>
      <c r="N109" s="39" t="s">
        <v>52</v>
      </c>
      <c r="O109" s="40"/>
      <c r="P109" s="27">
        <f xml:space="preserve"> IF( SUM( T109:X109 ) = 0, 0, $T$5 )</f>
        <v>0</v>
      </c>
      <c r="Q109" s="27">
        <f xml:space="preserve"> IF( SUM( AA109:AE109 ) = 0, 0, $AA$20 )</f>
        <v>0</v>
      </c>
      <c r="S109" s="6"/>
      <c r="T109" s="41">
        <f t="shared" ref="T109:X111" si="34" xml:space="preserve"> IF( ISNUMBER(G109), 0, 1 )</f>
        <v>0</v>
      </c>
      <c r="U109" s="41">
        <f t="shared" si="34"/>
        <v>0</v>
      </c>
      <c r="V109" s="41">
        <f t="shared" si="34"/>
        <v>0</v>
      </c>
      <c r="W109" s="41">
        <f t="shared" si="34"/>
        <v>0</v>
      </c>
      <c r="X109" s="41">
        <f t="shared" si="34"/>
        <v>0</v>
      </c>
      <c r="Y109" s="6"/>
      <c r="Z109" s="6"/>
      <c r="AA109" s="41">
        <f t="shared" ref="AA109:AE111" si="35">IF( AND( ISNUMBER( G109), G109&lt;=0), 0, 1)</f>
        <v>0</v>
      </c>
      <c r="AB109" s="41">
        <f t="shared" si="35"/>
        <v>0</v>
      </c>
      <c r="AC109" s="41">
        <f t="shared" si="35"/>
        <v>0</v>
      </c>
      <c r="AD109" s="41">
        <f t="shared" si="35"/>
        <v>0</v>
      </c>
      <c r="AE109" s="41">
        <f t="shared" si="35"/>
        <v>0</v>
      </c>
      <c r="AF109" s="6"/>
    </row>
    <row r="110" spans="2:32" x14ac:dyDescent="0.2">
      <c r="B110" s="42">
        <f>B109+1</f>
        <v>81</v>
      </c>
      <c r="C110" s="43" t="s">
        <v>221</v>
      </c>
      <c r="D110" s="44" t="s">
        <v>222</v>
      </c>
      <c r="E110" s="45" t="s">
        <v>25</v>
      </c>
      <c r="F110" s="46">
        <v>3</v>
      </c>
      <c r="G110" s="47">
        <v>-0.46062097771704336</v>
      </c>
      <c r="H110" s="48">
        <v>-0.45579352690617603</v>
      </c>
      <c r="I110" s="48">
        <v>-0.45083534391796465</v>
      </c>
      <c r="J110" s="48">
        <v>-0.46926276604421269</v>
      </c>
      <c r="K110" s="49">
        <v>-0.48995477618246908</v>
      </c>
      <c r="L110" s="10"/>
      <c r="M110" s="50"/>
      <c r="N110" s="111" t="s">
        <v>52</v>
      </c>
      <c r="O110" s="40"/>
      <c r="P110" s="27">
        <f xml:space="preserve"> IF( SUM( T110:X110 ) = 0, 0, $T$5 )</f>
        <v>0</v>
      </c>
      <c r="Q110" s="27">
        <f xml:space="preserve"> IF( SUM( AA110:AE110 ) = 0, 0, $AA$20 )</f>
        <v>0</v>
      </c>
      <c r="S110" s="6"/>
      <c r="T110" s="41">
        <f t="shared" si="34"/>
        <v>0</v>
      </c>
      <c r="U110" s="41">
        <f t="shared" si="34"/>
        <v>0</v>
      </c>
      <c r="V110" s="41">
        <f t="shared" si="34"/>
        <v>0</v>
      </c>
      <c r="W110" s="41">
        <f t="shared" si="34"/>
        <v>0</v>
      </c>
      <c r="X110" s="41">
        <f t="shared" si="34"/>
        <v>0</v>
      </c>
      <c r="Y110" s="6"/>
      <c r="Z110" s="6"/>
      <c r="AA110" s="41">
        <f t="shared" si="35"/>
        <v>0</v>
      </c>
      <c r="AB110" s="41">
        <f t="shared" si="35"/>
        <v>0</v>
      </c>
      <c r="AC110" s="41">
        <f t="shared" si="35"/>
        <v>0</v>
      </c>
      <c r="AD110" s="41">
        <f t="shared" si="35"/>
        <v>0</v>
      </c>
      <c r="AE110" s="41">
        <f t="shared" si="35"/>
        <v>0</v>
      </c>
      <c r="AF110" s="6"/>
    </row>
    <row r="111" spans="2:32" ht="15" thickBot="1" x14ac:dyDescent="0.25">
      <c r="B111" s="92">
        <f>B110+1</f>
        <v>82</v>
      </c>
      <c r="C111" s="93" t="s">
        <v>223</v>
      </c>
      <c r="D111" s="94" t="s">
        <v>224</v>
      </c>
      <c r="E111" s="95" t="s">
        <v>25</v>
      </c>
      <c r="F111" s="96">
        <v>3</v>
      </c>
      <c r="G111" s="116">
        <v>-0.7301679387899157</v>
      </c>
      <c r="H111" s="117">
        <v>-0.73789165761263886</v>
      </c>
      <c r="I111" s="117">
        <v>-0.74569614456576516</v>
      </c>
      <c r="J111" s="117">
        <v>-0.73356590384522724</v>
      </c>
      <c r="K111" s="118">
        <v>-0.72190093172030001</v>
      </c>
      <c r="L111" s="10"/>
      <c r="M111" s="63"/>
      <c r="N111" s="100" t="s">
        <v>52</v>
      </c>
      <c r="O111" s="40"/>
      <c r="P111" s="27">
        <f xml:space="preserve"> IF( SUM( T111:X111 ) = 0, 0, $T$5 )</f>
        <v>0</v>
      </c>
      <c r="Q111" s="27">
        <f xml:space="preserve"> IF( SUM( AA111:AE111 ) = 0, 0, $AA$20 )</f>
        <v>0</v>
      </c>
      <c r="S111" s="6"/>
      <c r="T111" s="41">
        <f t="shared" si="34"/>
        <v>0</v>
      </c>
      <c r="U111" s="41">
        <f t="shared" si="34"/>
        <v>0</v>
      </c>
      <c r="V111" s="41">
        <f t="shared" si="34"/>
        <v>0</v>
      </c>
      <c r="W111" s="41">
        <f t="shared" si="34"/>
        <v>0</v>
      </c>
      <c r="X111" s="41">
        <f t="shared" si="34"/>
        <v>0</v>
      </c>
      <c r="Y111" s="6"/>
      <c r="Z111" s="6"/>
      <c r="AA111" s="41">
        <f t="shared" si="35"/>
        <v>0</v>
      </c>
      <c r="AB111" s="41">
        <f t="shared" si="35"/>
        <v>0</v>
      </c>
      <c r="AC111" s="41">
        <f t="shared" si="35"/>
        <v>0</v>
      </c>
      <c r="AD111" s="41">
        <f t="shared" si="35"/>
        <v>0</v>
      </c>
      <c r="AE111" s="41">
        <f t="shared" si="35"/>
        <v>0</v>
      </c>
      <c r="AF111" s="6"/>
    </row>
    <row r="112" spans="2:32" ht="15" thickBot="1" x14ac:dyDescent="0.25">
      <c r="B112" s="10"/>
      <c r="C112" s="10"/>
      <c r="D112" s="10"/>
      <c r="E112" s="10"/>
      <c r="F112" s="10"/>
      <c r="G112" s="10"/>
      <c r="H112" s="10"/>
      <c r="I112" s="10"/>
      <c r="J112" s="10"/>
      <c r="K112" s="10"/>
      <c r="L112" s="10"/>
      <c r="M112" s="65"/>
      <c r="N112" s="65"/>
      <c r="O112" s="40"/>
      <c r="P112" s="27"/>
      <c r="Q112" s="28"/>
      <c r="S112" s="6"/>
      <c r="Y112" s="6"/>
      <c r="Z112" s="6"/>
      <c r="AF112" s="6"/>
    </row>
    <row r="113" spans="2:32" ht="15" thickBot="1" x14ac:dyDescent="0.25">
      <c r="B113" s="14" t="s">
        <v>225</v>
      </c>
      <c r="C113" s="29" t="s">
        <v>226</v>
      </c>
      <c r="D113" s="10"/>
      <c r="E113" s="10"/>
      <c r="F113" s="10"/>
      <c r="G113" s="10"/>
      <c r="H113" s="10"/>
      <c r="I113" s="10"/>
      <c r="J113" s="10"/>
      <c r="K113" s="10"/>
      <c r="L113" s="10"/>
      <c r="M113" s="65"/>
      <c r="N113" s="65"/>
      <c r="O113" s="40"/>
      <c r="P113" s="27"/>
      <c r="Q113" s="28"/>
      <c r="S113" s="6"/>
      <c r="Y113" s="6"/>
      <c r="Z113" s="6"/>
      <c r="AF113" s="6"/>
    </row>
    <row r="114" spans="2:32" x14ac:dyDescent="0.2">
      <c r="B114" s="30">
        <v>83</v>
      </c>
      <c r="C114" s="31" t="s">
        <v>227</v>
      </c>
      <c r="D114" s="32" t="s">
        <v>228</v>
      </c>
      <c r="E114" s="33" t="s">
        <v>25</v>
      </c>
      <c r="F114" s="34">
        <v>3</v>
      </c>
      <c r="G114" s="35">
        <v>0.36348885961345578</v>
      </c>
      <c r="H114" s="36">
        <v>1.0904665788403674</v>
      </c>
      <c r="I114" s="36">
        <v>1.8477350363684002</v>
      </c>
      <c r="J114" s="36">
        <v>2.6352942321975545</v>
      </c>
      <c r="K114" s="37">
        <v>3.4531441663278302</v>
      </c>
      <c r="L114" s="10"/>
      <c r="M114" s="38"/>
      <c r="N114" s="39" t="s">
        <v>26</v>
      </c>
      <c r="O114" s="40"/>
      <c r="P114" s="27">
        <f xml:space="preserve"> IF( SUM( T114:X114 ) = 0, 0, $T$5 )</f>
        <v>0</v>
      </c>
      <c r="Q114" s="27">
        <f xml:space="preserve"> IF( SUM( AA114:AE114 ) = 0, 0, $AA$7 )</f>
        <v>0</v>
      </c>
      <c r="S114" s="6"/>
      <c r="T114" s="41">
        <f t="shared" ref="T114:X115" si="36" xml:space="preserve"> IF( ISNUMBER(G114), 0, 1 )</f>
        <v>0</v>
      </c>
      <c r="U114" s="41">
        <f t="shared" si="36"/>
        <v>0</v>
      </c>
      <c r="V114" s="41">
        <f t="shared" si="36"/>
        <v>0</v>
      </c>
      <c r="W114" s="41">
        <f t="shared" si="36"/>
        <v>0</v>
      </c>
      <c r="X114" s="41">
        <f t="shared" si="36"/>
        <v>0</v>
      </c>
      <c r="Y114" s="6"/>
      <c r="Z114" s="6"/>
      <c r="AA114" s="41">
        <f t="shared" ref="AA114:AE118" si="37">IF( AND( ISNUMBER( G114), G114&gt;=0), 0, 1)</f>
        <v>0</v>
      </c>
      <c r="AB114" s="41">
        <f t="shared" si="37"/>
        <v>0</v>
      </c>
      <c r="AC114" s="41">
        <f t="shared" si="37"/>
        <v>0</v>
      </c>
      <c r="AD114" s="41">
        <f t="shared" si="37"/>
        <v>0</v>
      </c>
      <c r="AE114" s="41">
        <f t="shared" si="37"/>
        <v>0</v>
      </c>
      <c r="AF114" s="6"/>
    </row>
    <row r="115" spans="2:32" x14ac:dyDescent="0.2">
      <c r="B115" s="42">
        <f>B114+1</f>
        <v>84</v>
      </c>
      <c r="C115" s="43" t="s">
        <v>229</v>
      </c>
      <c r="D115" s="44" t="s">
        <v>230</v>
      </c>
      <c r="E115" s="45" t="s">
        <v>25</v>
      </c>
      <c r="F115" s="46">
        <v>3</v>
      </c>
      <c r="G115" s="47">
        <v>5.8023478643300132E-2</v>
      </c>
      <c r="H115" s="48">
        <v>0.1740704359299004</v>
      </c>
      <c r="I115" s="48">
        <v>0.29495268310344236</v>
      </c>
      <c r="J115" s="48">
        <v>0.42067022016392597</v>
      </c>
      <c r="K115" s="49">
        <v>0.55122304711135128</v>
      </c>
      <c r="L115" s="10"/>
      <c r="M115" s="119"/>
      <c r="N115" s="120" t="s">
        <v>26</v>
      </c>
      <c r="O115" s="40"/>
      <c r="P115" s="27">
        <f xml:space="preserve"> IF( SUM( T115:X115 ) = 0, 0, $T$5 )</f>
        <v>0</v>
      </c>
      <c r="Q115" s="27">
        <f xml:space="preserve"> IF( SUM( AA115:AE115 ) = 0, 0, $AA$7 )</f>
        <v>0</v>
      </c>
      <c r="S115" s="6"/>
      <c r="T115" s="41">
        <f t="shared" si="36"/>
        <v>0</v>
      </c>
      <c r="U115" s="41">
        <f t="shared" si="36"/>
        <v>0</v>
      </c>
      <c r="V115" s="41">
        <f t="shared" si="36"/>
        <v>0</v>
      </c>
      <c r="W115" s="41">
        <f t="shared" si="36"/>
        <v>0</v>
      </c>
      <c r="X115" s="41">
        <f t="shared" si="36"/>
        <v>0</v>
      </c>
      <c r="Y115" s="6"/>
      <c r="Z115" s="6"/>
      <c r="AA115" s="41">
        <f t="shared" si="37"/>
        <v>0</v>
      </c>
      <c r="AB115" s="41">
        <f t="shared" si="37"/>
        <v>0</v>
      </c>
      <c r="AC115" s="41">
        <f t="shared" si="37"/>
        <v>0</v>
      </c>
      <c r="AD115" s="41">
        <f t="shared" si="37"/>
        <v>0</v>
      </c>
      <c r="AE115" s="41">
        <f t="shared" si="37"/>
        <v>0</v>
      </c>
      <c r="AF115" s="6"/>
    </row>
    <row r="116" spans="2:32" x14ac:dyDescent="0.2">
      <c r="B116" s="42">
        <f>B115+1</f>
        <v>85</v>
      </c>
      <c r="C116" s="43" t="s">
        <v>231</v>
      </c>
      <c r="D116" s="44" t="s">
        <v>232</v>
      </c>
      <c r="E116" s="45" t="s">
        <v>25</v>
      </c>
      <c r="F116" s="46">
        <v>3</v>
      </c>
      <c r="G116" s="52">
        <v>0.73204639313215136</v>
      </c>
      <c r="H116" s="53">
        <v>2.1961391793964542</v>
      </c>
      <c r="I116" s="53">
        <v>3.7212358317551026</v>
      </c>
      <c r="J116" s="53">
        <v>5.3073363502080975</v>
      </c>
      <c r="K116" s="54">
        <v>6.9544407347554387</v>
      </c>
      <c r="L116" s="10"/>
      <c r="M116" s="50"/>
      <c r="N116" s="51" t="s">
        <v>26</v>
      </c>
      <c r="O116" s="40"/>
      <c r="P116" s="27">
        <f xml:space="preserve"> IF( SUM( T116:X116 ) = 0, 0, $T$5 )</f>
        <v>0</v>
      </c>
      <c r="Q116" s="27">
        <f xml:space="preserve"> IF( SUM( AA116:AE116 ) = 0, 0, $AA$7 )</f>
        <v>0</v>
      </c>
      <c r="S116" s="6"/>
      <c r="T116" s="41">
        <f>IF('[1]Validation flags'!$H$3=1,0, IF( ISNUMBER(G116), 0, 1 ))</f>
        <v>0</v>
      </c>
      <c r="U116" s="41">
        <f>IF('[1]Validation flags'!$H$3=1,0, IF( ISNUMBER(H116), 0, 1 ))</f>
        <v>0</v>
      </c>
      <c r="V116" s="41">
        <f>IF('[1]Validation flags'!$H$3=1,0, IF( ISNUMBER(I116), 0, 1 ))</f>
        <v>0</v>
      </c>
      <c r="W116" s="41">
        <f>IF('[1]Validation flags'!$H$3=1,0, IF( ISNUMBER(J116), 0, 1 ))</f>
        <v>0</v>
      </c>
      <c r="X116" s="41">
        <f>IF('[1]Validation flags'!$H$3=1,0, IF( ISNUMBER(K116), 0, 1 ))</f>
        <v>0</v>
      </c>
      <c r="Y116" s="6"/>
      <c r="Z116" s="6"/>
      <c r="AA116" s="41">
        <f t="shared" si="37"/>
        <v>0</v>
      </c>
      <c r="AB116" s="41">
        <f t="shared" si="37"/>
        <v>0</v>
      </c>
      <c r="AC116" s="41">
        <f t="shared" si="37"/>
        <v>0</v>
      </c>
      <c r="AD116" s="41">
        <f t="shared" si="37"/>
        <v>0</v>
      </c>
      <c r="AE116" s="41">
        <f t="shared" si="37"/>
        <v>0</v>
      </c>
      <c r="AF116" s="6"/>
    </row>
    <row r="117" spans="2:32" x14ac:dyDescent="0.2">
      <c r="B117" s="42">
        <f>B116+1</f>
        <v>86</v>
      </c>
      <c r="C117" s="43" t="s">
        <v>233</v>
      </c>
      <c r="D117" s="44" t="s">
        <v>234</v>
      </c>
      <c r="E117" s="45" t="s">
        <v>25</v>
      </c>
      <c r="F117" s="46">
        <v>3</v>
      </c>
      <c r="G117" s="52">
        <v>4.6441268611092774E-2</v>
      </c>
      <c r="H117" s="53">
        <v>0.13932380583327833</v>
      </c>
      <c r="I117" s="53">
        <v>0.23607644877305492</v>
      </c>
      <c r="J117" s="53">
        <v>0.33669919743042259</v>
      </c>
      <c r="K117" s="54">
        <v>0.44119205180538135</v>
      </c>
      <c r="L117" s="10"/>
      <c r="M117" s="119"/>
      <c r="N117" s="120" t="s">
        <v>26</v>
      </c>
      <c r="O117" s="40"/>
      <c r="P117" s="27">
        <f xml:space="preserve"> IF( SUM( T117:X117 ) = 0, 0, $T$5 )</f>
        <v>0</v>
      </c>
      <c r="Q117" s="27">
        <f xml:space="preserve"> IF( SUM( AA117:AE117 ) = 0, 0, $AA$7 )</f>
        <v>0</v>
      </c>
      <c r="S117" s="6"/>
      <c r="T117" s="41">
        <f>IF('[1]Validation flags'!$H$3=1,0, IF( ISNUMBER(G117), 0, 1 ))</f>
        <v>0</v>
      </c>
      <c r="U117" s="41">
        <f>IF('[1]Validation flags'!$H$3=1,0, IF( ISNUMBER(H117), 0, 1 ))</f>
        <v>0</v>
      </c>
      <c r="V117" s="41">
        <f>IF('[1]Validation flags'!$H$3=1,0, IF( ISNUMBER(I117), 0, 1 ))</f>
        <v>0</v>
      </c>
      <c r="W117" s="41">
        <f>IF('[1]Validation flags'!$H$3=1,0, IF( ISNUMBER(J117), 0, 1 ))</f>
        <v>0</v>
      </c>
      <c r="X117" s="41">
        <f>IF('[1]Validation flags'!$H$3=1,0, IF( ISNUMBER(K117), 0, 1 ))</f>
        <v>0</v>
      </c>
      <c r="Y117" s="6"/>
      <c r="Z117" s="6"/>
      <c r="AA117" s="41">
        <f t="shared" si="37"/>
        <v>0</v>
      </c>
      <c r="AB117" s="41">
        <f t="shared" si="37"/>
        <v>0</v>
      </c>
      <c r="AC117" s="41">
        <f t="shared" si="37"/>
        <v>0</v>
      </c>
      <c r="AD117" s="41">
        <f t="shared" si="37"/>
        <v>0</v>
      </c>
      <c r="AE117" s="41">
        <f t="shared" si="37"/>
        <v>0</v>
      </c>
      <c r="AF117" s="6"/>
    </row>
    <row r="118" spans="2:32" ht="15" thickBot="1" x14ac:dyDescent="0.25">
      <c r="B118" s="92">
        <f>B117+1</f>
        <v>87</v>
      </c>
      <c r="C118" s="93" t="s">
        <v>235</v>
      </c>
      <c r="D118" s="94" t="s">
        <v>236</v>
      </c>
      <c r="E118" s="95" t="s">
        <v>25</v>
      </c>
      <c r="F118" s="96">
        <v>3</v>
      </c>
      <c r="G118" s="116">
        <v>0</v>
      </c>
      <c r="H118" s="117">
        <v>0</v>
      </c>
      <c r="I118" s="117">
        <v>0</v>
      </c>
      <c r="J118" s="117">
        <v>0</v>
      </c>
      <c r="K118" s="118">
        <v>0</v>
      </c>
      <c r="L118" s="10"/>
      <c r="M118" s="63"/>
      <c r="N118" s="64" t="s">
        <v>26</v>
      </c>
      <c r="O118" s="40"/>
      <c r="P118" s="27">
        <f xml:space="preserve"> IF( SUM( T118:X118 ) = 0, 0, $T$5 )</f>
        <v>0</v>
      </c>
      <c r="Q118" s="27">
        <f xml:space="preserve"> IF( SUM( AA118:AE118 ) = 0, 0, $AA$7 )</f>
        <v>0</v>
      </c>
      <c r="S118" s="6"/>
      <c r="T118" s="41">
        <f>IF('[1]Validation flags'!$B$3="Thames Water", IF( ISNUMBER(G118), 0, 1 ),0)</f>
        <v>0</v>
      </c>
      <c r="U118" s="41">
        <f>IF('[1]Validation flags'!$B$3="Thames Water", IF( ISNUMBER(H118), 0, 1 ),0)</f>
        <v>0</v>
      </c>
      <c r="V118" s="41">
        <f>IF('[1]Validation flags'!$B$3="Thames Water", IF( ISNUMBER(I118), 0, 1 ),0)</f>
        <v>0</v>
      </c>
      <c r="W118" s="41">
        <f>IF('[1]Validation flags'!$B$3="Thames Water", IF( ISNUMBER(J118), 0, 1 ),0)</f>
        <v>0</v>
      </c>
      <c r="X118" s="41">
        <f>IF('[1]Validation flags'!$B$3="Thames Water", IF( ISNUMBER(K118), 0, 1 ),0)</f>
        <v>0</v>
      </c>
      <c r="Y118" s="6"/>
      <c r="Z118" s="6"/>
      <c r="AA118" s="41">
        <f t="shared" si="37"/>
        <v>0</v>
      </c>
      <c r="AB118" s="41">
        <f t="shared" si="37"/>
        <v>0</v>
      </c>
      <c r="AC118" s="41">
        <f t="shared" si="37"/>
        <v>0</v>
      </c>
      <c r="AD118" s="41">
        <f t="shared" si="37"/>
        <v>0</v>
      </c>
      <c r="AE118" s="41">
        <f t="shared" si="37"/>
        <v>0</v>
      </c>
      <c r="AF118" s="6"/>
    </row>
    <row r="119" spans="2:32" ht="15" thickBot="1" x14ac:dyDescent="0.25">
      <c r="B119" s="10"/>
      <c r="C119" s="10"/>
      <c r="D119" s="10"/>
      <c r="E119" s="10"/>
      <c r="F119" s="10"/>
      <c r="G119" s="10"/>
      <c r="H119" s="10"/>
      <c r="I119" s="10"/>
      <c r="J119" s="10"/>
      <c r="K119" s="10"/>
      <c r="L119" s="10"/>
      <c r="M119" s="65"/>
      <c r="N119" s="65"/>
      <c r="O119" s="40"/>
      <c r="P119" s="27"/>
      <c r="Q119" s="28"/>
      <c r="S119" s="6"/>
      <c r="T119" s="24"/>
      <c r="U119" s="24"/>
      <c r="V119" s="24"/>
      <c r="W119" s="24"/>
      <c r="X119" s="24"/>
      <c r="Y119" s="6"/>
      <c r="Z119" s="6"/>
      <c r="AA119" s="24"/>
      <c r="AB119" s="24"/>
      <c r="AC119" s="24"/>
      <c r="AD119" s="24"/>
      <c r="AE119" s="24"/>
      <c r="AF119" s="6"/>
    </row>
    <row r="120" spans="2:32" ht="15" thickBot="1" x14ac:dyDescent="0.25">
      <c r="B120" s="14" t="s">
        <v>237</v>
      </c>
      <c r="C120" s="29" t="s">
        <v>238</v>
      </c>
      <c r="D120" s="10"/>
      <c r="E120" s="10"/>
      <c r="F120" s="10"/>
      <c r="G120" s="10"/>
      <c r="H120" s="10"/>
      <c r="I120" s="10"/>
      <c r="J120" s="10"/>
      <c r="K120" s="10"/>
      <c r="L120" s="10"/>
      <c r="M120" s="65"/>
      <c r="N120" s="65"/>
      <c r="O120" s="40"/>
      <c r="P120" s="27"/>
      <c r="Q120" s="28"/>
      <c r="S120" s="6"/>
      <c r="Y120" s="6"/>
      <c r="Z120" s="6"/>
      <c r="AF120" s="6"/>
    </row>
    <row r="121" spans="2:32" x14ac:dyDescent="0.2">
      <c r="B121" s="30">
        <v>88</v>
      </c>
      <c r="C121" s="31" t="s">
        <v>239</v>
      </c>
      <c r="D121" s="32" t="s">
        <v>240</v>
      </c>
      <c r="E121" s="33" t="s">
        <v>25</v>
      </c>
      <c r="F121" s="34">
        <v>3</v>
      </c>
      <c r="G121" s="35">
        <v>-0.36348885961345578</v>
      </c>
      <c r="H121" s="36">
        <v>-1.0904665788403674</v>
      </c>
      <c r="I121" s="36">
        <v>-1.8477350363684002</v>
      </c>
      <c r="J121" s="36">
        <v>-2.6352942321975545</v>
      </c>
      <c r="K121" s="37">
        <v>-3.4531441663278302</v>
      </c>
      <c r="L121" s="10"/>
      <c r="M121" s="38"/>
      <c r="N121" s="39" t="s">
        <v>52</v>
      </c>
      <c r="O121" s="40"/>
      <c r="P121" s="27">
        <f xml:space="preserve"> IF( SUM( T121:X121 ) = 0, 0, $T$5 )</f>
        <v>0</v>
      </c>
      <c r="Q121" s="27">
        <f xml:space="preserve"> IF( SUM( AA121:AE121 ) = 0, 0, $AA$20 )</f>
        <v>0</v>
      </c>
      <c r="S121" s="6"/>
      <c r="T121" s="41">
        <f t="shared" ref="T121:X122" si="38" xml:space="preserve"> IF( ISNUMBER(G121), 0, 1 )</f>
        <v>0</v>
      </c>
      <c r="U121" s="41">
        <f t="shared" si="38"/>
        <v>0</v>
      </c>
      <c r="V121" s="41">
        <f t="shared" si="38"/>
        <v>0</v>
      </c>
      <c r="W121" s="41">
        <f t="shared" si="38"/>
        <v>0</v>
      </c>
      <c r="X121" s="41">
        <f t="shared" si="38"/>
        <v>0</v>
      </c>
      <c r="Y121" s="6"/>
      <c r="Z121" s="6"/>
      <c r="AA121" s="41">
        <f t="shared" ref="AA121:AE125" si="39">IF( AND( ISNUMBER( G121), G121&lt;=0), 0, 1)</f>
        <v>0</v>
      </c>
      <c r="AB121" s="41">
        <f t="shared" si="39"/>
        <v>0</v>
      </c>
      <c r="AC121" s="41">
        <f t="shared" si="39"/>
        <v>0</v>
      </c>
      <c r="AD121" s="41">
        <f t="shared" si="39"/>
        <v>0</v>
      </c>
      <c r="AE121" s="41">
        <f t="shared" si="39"/>
        <v>0</v>
      </c>
      <c r="AF121" s="6"/>
    </row>
    <row r="122" spans="2:32" x14ac:dyDescent="0.2">
      <c r="B122" s="42">
        <f>B121+1</f>
        <v>89</v>
      </c>
      <c r="C122" s="43" t="s">
        <v>241</v>
      </c>
      <c r="D122" s="44" t="s">
        <v>242</v>
      </c>
      <c r="E122" s="45" t="s">
        <v>25</v>
      </c>
      <c r="F122" s="46">
        <v>3</v>
      </c>
      <c r="G122" s="47">
        <v>-5.8023478643300132E-2</v>
      </c>
      <c r="H122" s="48">
        <v>-0.1740704359299004</v>
      </c>
      <c r="I122" s="48">
        <v>-0.29495268310344236</v>
      </c>
      <c r="J122" s="48">
        <v>-0.42067022016392597</v>
      </c>
      <c r="K122" s="49">
        <v>-0.55122304711135128</v>
      </c>
      <c r="L122" s="10"/>
      <c r="M122" s="119"/>
      <c r="N122" s="120" t="s">
        <v>52</v>
      </c>
      <c r="O122" s="40"/>
      <c r="P122" s="27">
        <f xml:space="preserve"> IF( SUM( T122:X122 ) = 0, 0, $T$5 )</f>
        <v>0</v>
      </c>
      <c r="Q122" s="27">
        <f xml:space="preserve"> IF( SUM( AA122:AE122 ) = 0, 0, $AA$20 )</f>
        <v>0</v>
      </c>
      <c r="S122" s="6"/>
      <c r="T122" s="41">
        <f t="shared" si="38"/>
        <v>0</v>
      </c>
      <c r="U122" s="41">
        <f t="shared" si="38"/>
        <v>0</v>
      </c>
      <c r="V122" s="41">
        <f t="shared" si="38"/>
        <v>0</v>
      </c>
      <c r="W122" s="41">
        <f t="shared" si="38"/>
        <v>0</v>
      </c>
      <c r="X122" s="41">
        <f t="shared" si="38"/>
        <v>0</v>
      </c>
      <c r="Y122" s="6"/>
      <c r="Z122" s="6"/>
      <c r="AA122" s="41">
        <f t="shared" si="39"/>
        <v>0</v>
      </c>
      <c r="AB122" s="41">
        <f t="shared" si="39"/>
        <v>0</v>
      </c>
      <c r="AC122" s="41">
        <f t="shared" si="39"/>
        <v>0</v>
      </c>
      <c r="AD122" s="41">
        <f t="shared" si="39"/>
        <v>0</v>
      </c>
      <c r="AE122" s="41">
        <f t="shared" si="39"/>
        <v>0</v>
      </c>
      <c r="AF122" s="6"/>
    </row>
    <row r="123" spans="2:32" x14ac:dyDescent="0.2">
      <c r="B123" s="42">
        <f>B122+1</f>
        <v>90</v>
      </c>
      <c r="C123" s="43" t="s">
        <v>243</v>
      </c>
      <c r="D123" s="44" t="s">
        <v>244</v>
      </c>
      <c r="E123" s="45" t="s">
        <v>25</v>
      </c>
      <c r="F123" s="46">
        <v>3</v>
      </c>
      <c r="G123" s="52">
        <v>-0.73204639313215136</v>
      </c>
      <c r="H123" s="53">
        <v>-2.1961391793964542</v>
      </c>
      <c r="I123" s="53">
        <v>-3.7212358317551026</v>
      </c>
      <c r="J123" s="53">
        <v>-5.3073363502080975</v>
      </c>
      <c r="K123" s="54">
        <v>-6.9544407347554387</v>
      </c>
      <c r="L123" s="10"/>
      <c r="M123" s="50"/>
      <c r="N123" s="51" t="s">
        <v>52</v>
      </c>
      <c r="O123" s="40"/>
      <c r="P123" s="27">
        <f xml:space="preserve"> IF( SUM( T123:X123 ) = 0, 0, $T$5 )</f>
        <v>0</v>
      </c>
      <c r="Q123" s="27">
        <f xml:space="preserve"> IF( SUM( AA123:AE123 ) = 0, 0, $AA$20 )</f>
        <v>0</v>
      </c>
      <c r="S123" s="6"/>
      <c r="T123" s="41">
        <f>IF('[1]Validation flags'!$H$3=1,0, IF( ISNUMBER(G123), 0, 1 ))</f>
        <v>0</v>
      </c>
      <c r="U123" s="41">
        <f>IF('[1]Validation flags'!$H$3=1,0, IF( ISNUMBER(H123), 0, 1 ))</f>
        <v>0</v>
      </c>
      <c r="V123" s="41">
        <f>IF('[1]Validation flags'!$H$3=1,0, IF( ISNUMBER(I123), 0, 1 ))</f>
        <v>0</v>
      </c>
      <c r="W123" s="41">
        <f>IF('[1]Validation flags'!$H$3=1,0, IF( ISNUMBER(J123), 0, 1 ))</f>
        <v>0</v>
      </c>
      <c r="X123" s="41">
        <f>IF('[1]Validation flags'!$H$3=1,0, IF( ISNUMBER(K123), 0, 1 ))</f>
        <v>0</v>
      </c>
      <c r="Y123" s="6"/>
      <c r="Z123" s="6"/>
      <c r="AA123" s="41">
        <f t="shared" si="39"/>
        <v>0</v>
      </c>
      <c r="AB123" s="41">
        <f t="shared" si="39"/>
        <v>0</v>
      </c>
      <c r="AC123" s="41">
        <f t="shared" si="39"/>
        <v>0</v>
      </c>
      <c r="AD123" s="41">
        <f t="shared" si="39"/>
        <v>0</v>
      </c>
      <c r="AE123" s="41">
        <f t="shared" si="39"/>
        <v>0</v>
      </c>
      <c r="AF123" s="6"/>
    </row>
    <row r="124" spans="2:32" x14ac:dyDescent="0.2">
      <c r="B124" s="42">
        <f>B123+1</f>
        <v>91</v>
      </c>
      <c r="C124" s="43" t="s">
        <v>245</v>
      </c>
      <c r="D124" s="44" t="s">
        <v>246</v>
      </c>
      <c r="E124" s="45" t="s">
        <v>25</v>
      </c>
      <c r="F124" s="46">
        <v>3</v>
      </c>
      <c r="G124" s="52">
        <v>-4.6441268611092774E-2</v>
      </c>
      <c r="H124" s="53">
        <v>-0.13932380583327833</v>
      </c>
      <c r="I124" s="53">
        <v>-0.23607644877305492</v>
      </c>
      <c r="J124" s="53">
        <v>-0.33669919743042259</v>
      </c>
      <c r="K124" s="54">
        <v>-0.44119205180538135</v>
      </c>
      <c r="L124" s="10"/>
      <c r="M124" s="119"/>
      <c r="N124" s="120" t="s">
        <v>52</v>
      </c>
      <c r="O124" s="40"/>
      <c r="P124" s="27">
        <f xml:space="preserve"> IF( SUM( T124:X124 ) = 0, 0, $T$5 )</f>
        <v>0</v>
      </c>
      <c r="Q124" s="27">
        <f xml:space="preserve"> IF( SUM( AA124:AE124 ) = 0, 0, $AA$20 )</f>
        <v>0</v>
      </c>
      <c r="S124" s="6"/>
      <c r="T124" s="41">
        <f>IF('[1]Validation flags'!$H$3=1,0, IF( ISNUMBER(G124), 0, 1 ))</f>
        <v>0</v>
      </c>
      <c r="U124" s="41">
        <f>IF('[1]Validation flags'!$H$3=1,0, IF( ISNUMBER(H124), 0, 1 ))</f>
        <v>0</v>
      </c>
      <c r="V124" s="41">
        <f>IF('[1]Validation flags'!$H$3=1,0, IF( ISNUMBER(I124), 0, 1 ))</f>
        <v>0</v>
      </c>
      <c r="W124" s="41">
        <f>IF('[1]Validation flags'!$H$3=1,0, IF( ISNUMBER(J124), 0, 1 ))</f>
        <v>0</v>
      </c>
      <c r="X124" s="41">
        <f>IF('[1]Validation flags'!$H$3=1,0, IF( ISNUMBER(K124), 0, 1 ))</f>
        <v>0</v>
      </c>
      <c r="Y124" s="6"/>
      <c r="Z124" s="6"/>
      <c r="AA124" s="41">
        <f t="shared" si="39"/>
        <v>0</v>
      </c>
      <c r="AB124" s="41">
        <f t="shared" si="39"/>
        <v>0</v>
      </c>
      <c r="AC124" s="41">
        <f t="shared" si="39"/>
        <v>0</v>
      </c>
      <c r="AD124" s="41">
        <f t="shared" si="39"/>
        <v>0</v>
      </c>
      <c r="AE124" s="41">
        <f t="shared" si="39"/>
        <v>0</v>
      </c>
      <c r="AF124" s="6"/>
    </row>
    <row r="125" spans="2:32" ht="15" thickBot="1" x14ac:dyDescent="0.25">
      <c r="B125" s="92">
        <f>B124+1</f>
        <v>92</v>
      </c>
      <c r="C125" s="93" t="s">
        <v>247</v>
      </c>
      <c r="D125" s="94" t="s">
        <v>248</v>
      </c>
      <c r="E125" s="95" t="s">
        <v>25</v>
      </c>
      <c r="F125" s="96">
        <v>3</v>
      </c>
      <c r="G125" s="116">
        <v>0</v>
      </c>
      <c r="H125" s="117">
        <v>0</v>
      </c>
      <c r="I125" s="117">
        <v>0</v>
      </c>
      <c r="J125" s="117">
        <v>0</v>
      </c>
      <c r="K125" s="118">
        <v>0</v>
      </c>
      <c r="L125" s="10"/>
      <c r="M125" s="63"/>
      <c r="N125" s="64" t="s">
        <v>52</v>
      </c>
      <c r="O125" s="40"/>
      <c r="P125" s="27">
        <f xml:space="preserve"> IF( SUM( T125:X125 ) = 0, 0, $T$5 )</f>
        <v>0</v>
      </c>
      <c r="Q125" s="27">
        <f xml:space="preserve"> IF( SUM( AA125:AE125 ) = 0, 0, $AA$20 )</f>
        <v>0</v>
      </c>
      <c r="S125" s="6"/>
      <c r="T125" s="41">
        <f>IF('[1]Validation flags'!$B$3="Thames Water", IF( ISNUMBER(G125), 0, 1 ),0)</f>
        <v>0</v>
      </c>
      <c r="U125" s="41">
        <f>IF('[1]Validation flags'!$B$3="Thames Water", IF( ISNUMBER(H125), 0, 1 ),0)</f>
        <v>0</v>
      </c>
      <c r="V125" s="41">
        <f>IF('[1]Validation flags'!$B$3="Thames Water", IF( ISNUMBER(I125), 0, 1 ),0)</f>
        <v>0</v>
      </c>
      <c r="W125" s="41">
        <f>IF('[1]Validation flags'!$B$3="Thames Water", IF( ISNUMBER(J125), 0, 1 ),0)</f>
        <v>0</v>
      </c>
      <c r="X125" s="41">
        <f>IF('[1]Validation flags'!$B$3="Thames Water", IF( ISNUMBER(K125), 0, 1 ),0)</f>
        <v>0</v>
      </c>
      <c r="Y125" s="6"/>
      <c r="Z125" s="6"/>
      <c r="AA125" s="41">
        <f t="shared" si="39"/>
        <v>0</v>
      </c>
      <c r="AB125" s="41">
        <f t="shared" si="39"/>
        <v>0</v>
      </c>
      <c r="AC125" s="41">
        <f t="shared" si="39"/>
        <v>0</v>
      </c>
      <c r="AD125" s="41">
        <f t="shared" si="39"/>
        <v>0</v>
      </c>
      <c r="AE125" s="41">
        <f t="shared" si="39"/>
        <v>0</v>
      </c>
      <c r="AF125" s="6"/>
    </row>
    <row r="126" spans="2:32" ht="15" thickBot="1" x14ac:dyDescent="0.25">
      <c r="B126" s="121"/>
      <c r="C126" s="122"/>
      <c r="D126" s="123"/>
      <c r="E126" s="123"/>
      <c r="F126" s="123"/>
      <c r="G126" s="124"/>
      <c r="H126" s="124"/>
      <c r="I126" s="124"/>
      <c r="J126" s="124"/>
      <c r="K126" s="124"/>
      <c r="L126" s="10"/>
      <c r="M126" s="125"/>
      <c r="N126" s="125"/>
      <c r="O126" s="40"/>
      <c r="P126" s="27"/>
      <c r="Q126" s="28"/>
      <c r="S126" s="6"/>
      <c r="Y126" s="6"/>
      <c r="Z126" s="6"/>
      <c r="AF126" s="6"/>
    </row>
    <row r="127" spans="2:32" ht="15" thickBot="1" x14ac:dyDescent="0.25">
      <c r="B127" s="14" t="s">
        <v>249</v>
      </c>
      <c r="C127" s="29" t="s">
        <v>250</v>
      </c>
      <c r="D127" s="10"/>
      <c r="E127" s="10"/>
      <c r="F127" s="10"/>
      <c r="G127" s="10"/>
      <c r="H127" s="10"/>
      <c r="I127" s="10"/>
      <c r="J127" s="10"/>
      <c r="K127" s="10"/>
      <c r="L127" s="10"/>
      <c r="M127" s="65"/>
      <c r="N127" s="65"/>
      <c r="O127" s="40"/>
      <c r="P127" s="27"/>
      <c r="Q127" s="28"/>
      <c r="S127" s="6"/>
      <c r="Y127" s="6"/>
      <c r="Z127" s="6"/>
      <c r="AF127" s="6"/>
    </row>
    <row r="128" spans="2:32" x14ac:dyDescent="0.2">
      <c r="B128" s="30">
        <v>93</v>
      </c>
      <c r="C128" s="126" t="s">
        <v>251</v>
      </c>
      <c r="D128" s="127" t="s">
        <v>252</v>
      </c>
      <c r="E128" s="128" t="s">
        <v>253</v>
      </c>
      <c r="F128" s="129">
        <v>2</v>
      </c>
      <c r="G128" s="130">
        <f>[1]App29!H$122</f>
        <v>0.17</v>
      </c>
      <c r="H128" s="131">
        <f>[1]App29!I$122</f>
        <v>0.17</v>
      </c>
      <c r="I128" s="131">
        <f>[1]App29!J$122</f>
        <v>0.17</v>
      </c>
      <c r="J128" s="131">
        <f>[1]App29!K$122</f>
        <v>0.17</v>
      </c>
      <c r="K128" s="132">
        <f>[1]App29!L$122</f>
        <v>0.17</v>
      </c>
      <c r="L128" s="10"/>
      <c r="M128" s="133" t="s">
        <v>254</v>
      </c>
      <c r="N128" s="134"/>
      <c r="O128" s="40"/>
      <c r="P128" s="27"/>
      <c r="Q128" s="28"/>
      <c r="S128" s="6"/>
      <c r="T128" s="24"/>
      <c r="U128" s="24"/>
      <c r="V128" s="24"/>
      <c r="W128" s="24"/>
      <c r="X128" s="24"/>
      <c r="Y128" s="6"/>
      <c r="Z128" s="6"/>
      <c r="AA128" s="24"/>
      <c r="AB128" s="24"/>
      <c r="AC128" s="24"/>
      <c r="AD128" s="24"/>
      <c r="AE128" s="24"/>
      <c r="AF128" s="6"/>
    </row>
    <row r="129" spans="2:32" ht="15" thickBot="1" x14ac:dyDescent="0.25">
      <c r="B129" s="92">
        <f>B128+1</f>
        <v>94</v>
      </c>
      <c r="C129" s="93" t="s">
        <v>255</v>
      </c>
      <c r="D129" s="94" t="s">
        <v>256</v>
      </c>
      <c r="E129" s="95" t="s">
        <v>253</v>
      </c>
      <c r="F129" s="135">
        <v>2</v>
      </c>
      <c r="G129" s="136"/>
      <c r="H129" s="137"/>
      <c r="I129" s="137"/>
      <c r="J129" s="137"/>
      <c r="K129" s="138"/>
      <c r="L129" s="10"/>
      <c r="M129" s="139"/>
      <c r="N129" s="140"/>
      <c r="O129" s="40"/>
      <c r="P129" s="27">
        <f xml:space="preserve"> IF( SUM( T129:X129 ) = 0, 0, $T$5 )</f>
        <v>0</v>
      </c>
      <c r="Q129" s="28"/>
      <c r="S129" s="6"/>
      <c r="T129" s="41">
        <f>IF('[1]Validation flags'!$B$3="Thames Water", IF( ISNUMBER(G129), 0, 1 ),0)</f>
        <v>0</v>
      </c>
      <c r="U129" s="41">
        <f>IF('[1]Validation flags'!$B$3="Thames Water", IF( ISNUMBER(H129), 0, 1 ),0)</f>
        <v>0</v>
      </c>
      <c r="V129" s="41">
        <f>IF('[1]Validation flags'!$B$3="Thames Water", IF( ISNUMBER(I129), 0, 1 ),0)</f>
        <v>0</v>
      </c>
      <c r="W129" s="41">
        <f>IF('[1]Validation flags'!$B$3="Thames Water", IF( ISNUMBER(J129), 0, 1 ),0)</f>
        <v>0</v>
      </c>
      <c r="X129" s="41">
        <f>IF('[1]Validation flags'!$B$3="Thames Water", IF( ISNUMBER(K129), 0, 1 ),0)</f>
        <v>0</v>
      </c>
      <c r="Y129" s="6"/>
      <c r="Z129" s="6"/>
      <c r="AB129" s="24"/>
      <c r="AC129" s="24"/>
      <c r="AD129" s="24"/>
      <c r="AE129" s="24"/>
      <c r="AF129" s="6"/>
    </row>
    <row r="130" spans="2:32" x14ac:dyDescent="0.2">
      <c r="B130" s="121"/>
      <c r="C130" s="122"/>
      <c r="D130" s="123"/>
      <c r="E130" s="123"/>
      <c r="F130" s="123"/>
      <c r="G130" s="141"/>
      <c r="H130" s="141"/>
      <c r="I130" s="141"/>
      <c r="J130" s="141"/>
      <c r="K130" s="141"/>
      <c r="L130" s="10"/>
      <c r="M130" s="125"/>
      <c r="N130" s="125"/>
      <c r="O130" s="40"/>
      <c r="P130" s="9"/>
      <c r="Q130" s="9"/>
      <c r="S130" s="6"/>
      <c r="Y130" s="6"/>
      <c r="Z130" s="6"/>
      <c r="AF130" s="6"/>
    </row>
    <row r="131" spans="2:32" ht="15" x14ac:dyDescent="0.2">
      <c r="B131" s="142" t="s">
        <v>257</v>
      </c>
      <c r="C131" s="122"/>
      <c r="D131" s="123"/>
      <c r="E131" s="123"/>
      <c r="F131" s="123"/>
      <c r="G131" s="141"/>
      <c r="H131" s="141"/>
      <c r="I131" s="141"/>
      <c r="J131" s="141"/>
      <c r="K131" s="141"/>
      <c r="L131" s="10"/>
      <c r="M131" s="125"/>
      <c r="N131" s="125"/>
      <c r="O131" s="40"/>
      <c r="P131" s="9"/>
      <c r="Q131" s="9"/>
      <c r="S131" s="6"/>
      <c r="Y131" s="6"/>
      <c r="Z131" s="6"/>
      <c r="AA131" s="143">
        <f>SUM(AA21:AE125)+SUM(AA8:AE18)</f>
        <v>0</v>
      </c>
      <c r="AF131" s="6"/>
    </row>
    <row r="132" spans="2:32" ht="15" thickBot="1" x14ac:dyDescent="0.25">
      <c r="B132" s="121"/>
      <c r="C132" s="122"/>
      <c r="D132" s="123"/>
      <c r="E132" s="123"/>
      <c r="F132" s="123"/>
      <c r="G132" s="141"/>
      <c r="H132" s="141"/>
      <c r="I132" s="141"/>
      <c r="J132" s="141"/>
      <c r="K132" s="141"/>
      <c r="L132" s="10"/>
      <c r="M132" s="125"/>
      <c r="N132" s="125"/>
      <c r="O132" s="40"/>
      <c r="P132" s="9"/>
      <c r="Q132" s="9"/>
      <c r="S132" s="6"/>
      <c r="Y132" s="6"/>
      <c r="Z132" s="6"/>
      <c r="AF132" s="6"/>
    </row>
    <row r="133" spans="2:32" ht="15" outlineLevel="1" thickBot="1" x14ac:dyDescent="0.25">
      <c r="B133" s="14" t="s">
        <v>258</v>
      </c>
      <c r="C133" s="29" t="s">
        <v>259</v>
      </c>
      <c r="D133" s="10"/>
      <c r="E133" s="10"/>
      <c r="F133" s="10"/>
      <c r="G133" s="10"/>
      <c r="H133" s="10"/>
      <c r="I133" s="10"/>
      <c r="J133" s="10"/>
      <c r="K133" s="10"/>
      <c r="L133" s="10"/>
      <c r="M133" s="10"/>
      <c r="N133" s="10"/>
      <c r="O133" s="40"/>
      <c r="P133" s="9"/>
      <c r="Q133" s="9"/>
      <c r="S133" s="6"/>
      <c r="Y133" s="6"/>
      <c r="Z133" s="6"/>
      <c r="AF133" s="6"/>
    </row>
    <row r="134" spans="2:32" outlineLevel="1" x14ac:dyDescent="0.2">
      <c r="B134" s="30">
        <v>95</v>
      </c>
      <c r="C134" s="31" t="s">
        <v>260</v>
      </c>
      <c r="D134" s="32" t="s">
        <v>261</v>
      </c>
      <c r="E134" s="33" t="s">
        <v>25</v>
      </c>
      <c r="F134" s="34">
        <v>3</v>
      </c>
      <c r="G134" s="144">
        <f t="shared" ref="G134:K144" si="40">G8/(1-G$128)</f>
        <v>6.8911768131625779</v>
      </c>
      <c r="H134" s="145">
        <f t="shared" si="40"/>
        <v>7.0127427435639182</v>
      </c>
      <c r="I134" s="145">
        <f t="shared" si="40"/>
        <v>7.0087945060906351</v>
      </c>
      <c r="J134" s="145">
        <f t="shared" si="40"/>
        <v>6.9652443047199082</v>
      </c>
      <c r="K134" s="146">
        <f t="shared" si="40"/>
        <v>6.8971254681422174</v>
      </c>
      <c r="L134" s="10"/>
      <c r="M134" s="147" t="s">
        <v>262</v>
      </c>
      <c r="N134" s="148"/>
      <c r="O134" s="40"/>
      <c r="P134" s="9"/>
      <c r="Q134" s="9"/>
      <c r="S134" s="6"/>
      <c r="Y134" s="6"/>
      <c r="Z134" s="6"/>
      <c r="AF134" s="6"/>
    </row>
    <row r="135" spans="2:32" outlineLevel="1" x14ac:dyDescent="0.2">
      <c r="B135" s="42">
        <f>B134+1</f>
        <v>96</v>
      </c>
      <c r="C135" s="43" t="s">
        <v>263</v>
      </c>
      <c r="D135" s="44" t="s">
        <v>264</v>
      </c>
      <c r="E135" s="45" t="s">
        <v>25</v>
      </c>
      <c r="F135" s="46">
        <v>3</v>
      </c>
      <c r="G135" s="74">
        <f t="shared" si="40"/>
        <v>0</v>
      </c>
      <c r="H135" s="75">
        <f t="shared" si="40"/>
        <v>0</v>
      </c>
      <c r="I135" s="75">
        <f t="shared" si="40"/>
        <v>0</v>
      </c>
      <c r="J135" s="75">
        <f t="shared" si="40"/>
        <v>0</v>
      </c>
      <c r="K135" s="76">
        <f t="shared" si="40"/>
        <v>0</v>
      </c>
      <c r="L135" s="10"/>
      <c r="M135" s="50"/>
      <c r="N135" s="111"/>
      <c r="O135" s="40"/>
      <c r="P135" s="9"/>
      <c r="Q135" s="9"/>
      <c r="S135" s="6"/>
      <c r="Y135" s="6"/>
      <c r="Z135" s="6"/>
      <c r="AF135" s="6"/>
    </row>
    <row r="136" spans="2:32" outlineLevel="1" x14ac:dyDescent="0.2">
      <c r="B136" s="42">
        <f t="shared" ref="B136:B144" si="41">B135+1</f>
        <v>97</v>
      </c>
      <c r="C136" s="43" t="s">
        <v>265</v>
      </c>
      <c r="D136" s="44" t="s">
        <v>266</v>
      </c>
      <c r="E136" s="45" t="s">
        <v>25</v>
      </c>
      <c r="F136" s="46">
        <v>3</v>
      </c>
      <c r="G136" s="74">
        <f t="shared" si="40"/>
        <v>0</v>
      </c>
      <c r="H136" s="75">
        <f t="shared" si="40"/>
        <v>0</v>
      </c>
      <c r="I136" s="75">
        <f t="shared" si="40"/>
        <v>0</v>
      </c>
      <c r="J136" s="75">
        <f t="shared" si="40"/>
        <v>0</v>
      </c>
      <c r="K136" s="76">
        <f t="shared" si="40"/>
        <v>0</v>
      </c>
      <c r="L136" s="10"/>
      <c r="M136" s="50"/>
      <c r="N136" s="111"/>
      <c r="O136" s="40"/>
      <c r="P136" s="9"/>
      <c r="Q136" s="9"/>
      <c r="S136" s="6"/>
      <c r="Y136" s="6"/>
      <c r="Z136" s="6"/>
      <c r="AF136" s="6"/>
    </row>
    <row r="137" spans="2:32" outlineLevel="1" x14ac:dyDescent="0.2">
      <c r="B137" s="42">
        <f t="shared" si="41"/>
        <v>98</v>
      </c>
      <c r="C137" s="43" t="s">
        <v>267</v>
      </c>
      <c r="D137" s="44" t="s">
        <v>268</v>
      </c>
      <c r="E137" s="45" t="s">
        <v>25</v>
      </c>
      <c r="F137" s="46">
        <v>3</v>
      </c>
      <c r="G137" s="74">
        <f t="shared" si="40"/>
        <v>1.1471351061454307</v>
      </c>
      <c r="H137" s="75">
        <f t="shared" si="40"/>
        <v>1.1643651133944823</v>
      </c>
      <c r="I137" s="75">
        <f t="shared" si="40"/>
        <v>1.1799092106292486</v>
      </c>
      <c r="J137" s="75">
        <f t="shared" si="40"/>
        <v>1.2320878421297818</v>
      </c>
      <c r="K137" s="76">
        <f t="shared" si="40"/>
        <v>1.3143080363551543</v>
      </c>
      <c r="L137" s="10"/>
      <c r="M137" s="50"/>
      <c r="N137" s="111"/>
      <c r="O137" s="40"/>
      <c r="P137" s="9"/>
      <c r="Q137" s="9"/>
      <c r="S137" s="6"/>
      <c r="Y137" s="6"/>
      <c r="Z137" s="6"/>
      <c r="AF137" s="6"/>
    </row>
    <row r="138" spans="2:32" outlineLevel="1" x14ac:dyDescent="0.2">
      <c r="B138" s="42">
        <f t="shared" si="41"/>
        <v>99</v>
      </c>
      <c r="C138" s="43" t="s">
        <v>269</v>
      </c>
      <c r="D138" s="44" t="s">
        <v>270</v>
      </c>
      <c r="E138" s="45" t="s">
        <v>25</v>
      </c>
      <c r="F138" s="46">
        <v>3</v>
      </c>
      <c r="G138" s="74">
        <f t="shared" si="40"/>
        <v>0</v>
      </c>
      <c r="H138" s="75">
        <f t="shared" si="40"/>
        <v>0</v>
      </c>
      <c r="I138" s="75">
        <f t="shared" si="40"/>
        <v>0</v>
      </c>
      <c r="J138" s="75">
        <f t="shared" si="40"/>
        <v>0</v>
      </c>
      <c r="K138" s="76">
        <f t="shared" si="40"/>
        <v>0</v>
      </c>
      <c r="L138" s="10"/>
      <c r="M138" s="50"/>
      <c r="N138" s="111"/>
      <c r="O138" s="40"/>
      <c r="P138" s="9"/>
      <c r="Q138" s="9"/>
      <c r="S138" s="6"/>
      <c r="Y138" s="6"/>
      <c r="Z138" s="6"/>
      <c r="AF138" s="6"/>
    </row>
    <row r="139" spans="2:32" outlineLevel="1" x14ac:dyDescent="0.2">
      <c r="B139" s="42">
        <f t="shared" si="41"/>
        <v>100</v>
      </c>
      <c r="C139" s="43" t="s">
        <v>271</v>
      </c>
      <c r="D139" s="44" t="s">
        <v>272</v>
      </c>
      <c r="E139" s="45" t="s">
        <v>25</v>
      </c>
      <c r="F139" s="46">
        <v>3</v>
      </c>
      <c r="G139" s="74">
        <f t="shared" si="40"/>
        <v>0</v>
      </c>
      <c r="H139" s="75">
        <f t="shared" si="40"/>
        <v>0</v>
      </c>
      <c r="I139" s="75">
        <f t="shared" si="40"/>
        <v>0</v>
      </c>
      <c r="J139" s="75">
        <f t="shared" si="40"/>
        <v>0</v>
      </c>
      <c r="K139" s="76">
        <f t="shared" si="40"/>
        <v>0</v>
      </c>
      <c r="L139" s="10"/>
      <c r="M139" s="50"/>
      <c r="N139" s="111"/>
      <c r="O139" s="40"/>
      <c r="P139" s="9"/>
      <c r="Q139" s="9"/>
      <c r="S139" s="6"/>
      <c r="Y139" s="6"/>
      <c r="Z139" s="6"/>
      <c r="AF139" s="6"/>
    </row>
    <row r="140" spans="2:32" outlineLevel="1" x14ac:dyDescent="0.2">
      <c r="B140" s="42">
        <f t="shared" si="41"/>
        <v>101</v>
      </c>
      <c r="C140" s="43" t="s">
        <v>273</v>
      </c>
      <c r="D140" s="44" t="s">
        <v>274</v>
      </c>
      <c r="E140" s="45" t="s">
        <v>25</v>
      </c>
      <c r="F140" s="46">
        <v>3</v>
      </c>
      <c r="G140" s="74">
        <f t="shared" si="40"/>
        <v>9.2837046912209473</v>
      </c>
      <c r="H140" s="75">
        <f t="shared" si="40"/>
        <v>9.1901058544090048</v>
      </c>
      <c r="I140" s="75">
        <f t="shared" si="40"/>
        <v>9.1977275487484711</v>
      </c>
      <c r="J140" s="75">
        <f t="shared" si="40"/>
        <v>9.24740746788666</v>
      </c>
      <c r="K140" s="76">
        <f t="shared" si="40"/>
        <v>9.375206496672206</v>
      </c>
      <c r="L140" s="10"/>
      <c r="M140" s="50"/>
      <c r="N140" s="111"/>
      <c r="O140" s="40"/>
      <c r="P140" s="9"/>
      <c r="Q140" s="9"/>
      <c r="S140" s="6"/>
      <c r="Y140" s="6"/>
      <c r="Z140" s="6"/>
      <c r="AF140" s="6"/>
    </row>
    <row r="141" spans="2:32" outlineLevel="1" x14ac:dyDescent="0.2">
      <c r="B141" s="42">
        <f t="shared" si="41"/>
        <v>102</v>
      </c>
      <c r="C141" s="43" t="s">
        <v>275</v>
      </c>
      <c r="D141" s="44" t="s">
        <v>276</v>
      </c>
      <c r="E141" s="45" t="s">
        <v>25</v>
      </c>
      <c r="F141" s="46">
        <v>3</v>
      </c>
      <c r="G141" s="74">
        <f t="shared" si="40"/>
        <v>1.0354581537167358</v>
      </c>
      <c r="H141" s="75">
        <f t="shared" si="40"/>
        <v>1.1076309712793078</v>
      </c>
      <c r="I141" s="75">
        <f t="shared" si="40"/>
        <v>1.3339915648205898</v>
      </c>
      <c r="J141" s="75">
        <f t="shared" si="40"/>
        <v>1.8150091871059195</v>
      </c>
      <c r="K141" s="76">
        <f t="shared" si="40"/>
        <v>2.6681168434855742</v>
      </c>
      <c r="L141" s="10"/>
      <c r="M141" s="50"/>
      <c r="N141" s="111"/>
      <c r="O141" s="40"/>
      <c r="P141" s="9"/>
      <c r="Q141" s="9"/>
      <c r="S141" s="6"/>
      <c r="Y141" s="6"/>
      <c r="Z141" s="6"/>
      <c r="AF141" s="6"/>
    </row>
    <row r="142" spans="2:32" outlineLevel="1" x14ac:dyDescent="0.2">
      <c r="B142" s="42">
        <f t="shared" si="41"/>
        <v>103</v>
      </c>
      <c r="C142" s="43" t="s">
        <v>277</v>
      </c>
      <c r="D142" s="44" t="s">
        <v>278</v>
      </c>
      <c r="E142" s="45" t="s">
        <v>25</v>
      </c>
      <c r="F142" s="46">
        <v>3</v>
      </c>
      <c r="G142" s="74">
        <f t="shared" si="40"/>
        <v>0</v>
      </c>
      <c r="H142" s="75">
        <f t="shared" si="40"/>
        <v>0</v>
      </c>
      <c r="I142" s="75">
        <f t="shared" si="40"/>
        <v>0</v>
      </c>
      <c r="J142" s="75">
        <f t="shared" si="40"/>
        <v>0</v>
      </c>
      <c r="K142" s="76">
        <f t="shared" si="40"/>
        <v>0</v>
      </c>
      <c r="L142" s="10"/>
      <c r="M142" s="50"/>
      <c r="N142" s="111"/>
      <c r="O142" s="40"/>
      <c r="P142" s="9"/>
      <c r="Q142" s="9"/>
      <c r="S142" s="6"/>
      <c r="Y142" s="6"/>
      <c r="Z142" s="6"/>
      <c r="AF142" s="6"/>
    </row>
    <row r="143" spans="2:32" outlineLevel="1" x14ac:dyDescent="0.2">
      <c r="B143" s="42">
        <f t="shared" si="41"/>
        <v>104</v>
      </c>
      <c r="C143" s="43" t="s">
        <v>279</v>
      </c>
      <c r="D143" s="44" t="s">
        <v>280</v>
      </c>
      <c r="E143" s="45" t="s">
        <v>25</v>
      </c>
      <c r="F143" s="46">
        <v>3</v>
      </c>
      <c r="G143" s="74">
        <f t="shared" si="40"/>
        <v>0.70912321219982699</v>
      </c>
      <c r="H143" s="75">
        <f t="shared" si="40"/>
        <v>1.0778772361880897</v>
      </c>
      <c r="I143" s="75">
        <f t="shared" si="40"/>
        <v>1.2747286583406243</v>
      </c>
      <c r="J143" s="75">
        <f t="shared" si="40"/>
        <v>1.3513051800635845</v>
      </c>
      <c r="K143" s="76">
        <f t="shared" si="40"/>
        <v>1.3503082001519968</v>
      </c>
      <c r="L143" s="10"/>
      <c r="M143" s="50"/>
      <c r="N143" s="111"/>
      <c r="O143" s="40"/>
      <c r="P143" s="9"/>
      <c r="Q143" s="9"/>
      <c r="S143" s="6"/>
      <c r="Y143" s="6"/>
      <c r="Z143" s="6"/>
      <c r="AF143" s="6"/>
    </row>
    <row r="144" spans="2:32" ht="15" outlineLevel="1" thickBot="1" x14ac:dyDescent="0.25">
      <c r="B144" s="55">
        <f t="shared" si="41"/>
        <v>105</v>
      </c>
      <c r="C144" s="56" t="s">
        <v>281</v>
      </c>
      <c r="D144" s="57" t="s">
        <v>282</v>
      </c>
      <c r="E144" s="58" t="s">
        <v>25</v>
      </c>
      <c r="F144" s="59">
        <v>3</v>
      </c>
      <c r="G144" s="87">
        <f t="shared" si="40"/>
        <v>0</v>
      </c>
      <c r="H144" s="88">
        <f t="shared" si="40"/>
        <v>0</v>
      </c>
      <c r="I144" s="88">
        <f t="shared" si="40"/>
        <v>0</v>
      </c>
      <c r="J144" s="88">
        <f t="shared" si="40"/>
        <v>0</v>
      </c>
      <c r="K144" s="89">
        <f t="shared" si="40"/>
        <v>0</v>
      </c>
      <c r="L144" s="10"/>
      <c r="M144" s="63"/>
      <c r="N144" s="100"/>
      <c r="O144" s="40"/>
      <c r="P144" s="9"/>
      <c r="Q144" s="9"/>
      <c r="S144" s="6"/>
      <c r="Y144" s="6"/>
      <c r="Z144" s="6"/>
      <c r="AF144" s="6"/>
    </row>
    <row r="145" spans="2:32" ht="15" outlineLevel="1" thickBot="1" x14ac:dyDescent="0.25">
      <c r="B145" s="10"/>
      <c r="C145" s="10"/>
      <c r="D145" s="10"/>
      <c r="E145" s="10"/>
      <c r="F145" s="10"/>
      <c r="G145" s="10"/>
      <c r="H145" s="10"/>
      <c r="I145" s="10"/>
      <c r="J145" s="10"/>
      <c r="K145" s="10"/>
      <c r="L145" s="10"/>
      <c r="M145" s="65"/>
      <c r="N145" s="65"/>
      <c r="O145" s="40"/>
      <c r="P145" s="9"/>
      <c r="Q145" s="9"/>
      <c r="S145" s="6"/>
      <c r="Y145" s="6"/>
      <c r="Z145" s="6"/>
      <c r="AF145" s="6"/>
    </row>
    <row r="146" spans="2:32" ht="15" outlineLevel="1" thickBot="1" x14ac:dyDescent="0.25">
      <c r="B146" s="14" t="s">
        <v>283</v>
      </c>
      <c r="C146" s="29" t="s">
        <v>284</v>
      </c>
      <c r="D146" s="10"/>
      <c r="E146" s="10"/>
      <c r="F146" s="10"/>
      <c r="G146" s="10"/>
      <c r="H146" s="10"/>
      <c r="I146" s="10"/>
      <c r="J146" s="10"/>
      <c r="K146" s="10"/>
      <c r="L146" s="10"/>
      <c r="M146" s="10"/>
      <c r="N146" s="10"/>
      <c r="O146" s="40"/>
      <c r="P146" s="9"/>
      <c r="Q146" s="9"/>
      <c r="S146" s="6"/>
      <c r="Y146" s="6"/>
      <c r="Z146" s="6"/>
      <c r="AF146" s="6"/>
    </row>
    <row r="147" spans="2:32" outlineLevel="1" x14ac:dyDescent="0.2">
      <c r="B147" s="30">
        <v>106</v>
      </c>
      <c r="C147" s="31" t="s">
        <v>285</v>
      </c>
      <c r="D147" s="32" t="s">
        <v>286</v>
      </c>
      <c r="E147" s="33" t="s">
        <v>25</v>
      </c>
      <c r="F147" s="34">
        <v>3</v>
      </c>
      <c r="G147" s="144">
        <f t="shared" ref="G147:K157" si="42">G21/(1-G$128)</f>
        <v>-6.8911768131625779</v>
      </c>
      <c r="H147" s="145">
        <f t="shared" si="42"/>
        <v>-7.0127427435639182</v>
      </c>
      <c r="I147" s="145">
        <f t="shared" si="42"/>
        <v>-7.0087945060906351</v>
      </c>
      <c r="J147" s="145">
        <f t="shared" si="42"/>
        <v>-6.9652443047199082</v>
      </c>
      <c r="K147" s="146">
        <f t="shared" si="42"/>
        <v>-6.8971254681422174</v>
      </c>
      <c r="L147" s="10"/>
      <c r="M147" s="147" t="s">
        <v>287</v>
      </c>
      <c r="N147" s="148"/>
      <c r="O147" s="40"/>
      <c r="P147" s="9"/>
      <c r="Q147" s="9"/>
      <c r="S147" s="6"/>
      <c r="Y147" s="6"/>
      <c r="Z147" s="6"/>
      <c r="AF147" s="6"/>
    </row>
    <row r="148" spans="2:32" outlineLevel="1" x14ac:dyDescent="0.2">
      <c r="B148" s="42">
        <f>B147+1</f>
        <v>107</v>
      </c>
      <c r="C148" s="43" t="s">
        <v>288</v>
      </c>
      <c r="D148" s="44" t="s">
        <v>289</v>
      </c>
      <c r="E148" s="45" t="s">
        <v>25</v>
      </c>
      <c r="F148" s="46">
        <v>3</v>
      </c>
      <c r="G148" s="74">
        <f t="shared" si="42"/>
        <v>0</v>
      </c>
      <c r="H148" s="75">
        <f t="shared" si="42"/>
        <v>0</v>
      </c>
      <c r="I148" s="75">
        <f t="shared" si="42"/>
        <v>0</v>
      </c>
      <c r="J148" s="75">
        <f t="shared" si="42"/>
        <v>0</v>
      </c>
      <c r="K148" s="76">
        <f t="shared" si="42"/>
        <v>0</v>
      </c>
      <c r="L148" s="10"/>
      <c r="M148" s="50"/>
      <c r="N148" s="111"/>
      <c r="O148" s="40"/>
      <c r="P148" s="9"/>
      <c r="Q148" s="9"/>
      <c r="S148" s="6"/>
      <c r="Y148" s="6"/>
      <c r="Z148" s="6"/>
      <c r="AF148" s="6"/>
    </row>
    <row r="149" spans="2:32" outlineLevel="1" x14ac:dyDescent="0.2">
      <c r="B149" s="42">
        <f t="shared" ref="B149:B157" si="43">B148+1</f>
        <v>108</v>
      </c>
      <c r="C149" s="43" t="s">
        <v>290</v>
      </c>
      <c r="D149" s="44" t="s">
        <v>291</v>
      </c>
      <c r="E149" s="45" t="s">
        <v>25</v>
      </c>
      <c r="F149" s="46">
        <v>3</v>
      </c>
      <c r="G149" s="74">
        <f t="shared" si="42"/>
        <v>0</v>
      </c>
      <c r="H149" s="75">
        <f t="shared" si="42"/>
        <v>0</v>
      </c>
      <c r="I149" s="75">
        <f t="shared" si="42"/>
        <v>0</v>
      </c>
      <c r="J149" s="75">
        <f t="shared" si="42"/>
        <v>0</v>
      </c>
      <c r="K149" s="76">
        <f t="shared" si="42"/>
        <v>0</v>
      </c>
      <c r="L149" s="10"/>
      <c r="M149" s="50"/>
      <c r="N149" s="111"/>
      <c r="O149" s="40"/>
      <c r="P149" s="9"/>
      <c r="Q149" s="9"/>
      <c r="S149" s="6"/>
      <c r="Y149" s="6"/>
      <c r="Z149" s="6"/>
      <c r="AF149" s="6"/>
    </row>
    <row r="150" spans="2:32" outlineLevel="1" x14ac:dyDescent="0.2">
      <c r="B150" s="42">
        <f t="shared" si="43"/>
        <v>109</v>
      </c>
      <c r="C150" s="43" t="s">
        <v>292</v>
      </c>
      <c r="D150" s="44" t="s">
        <v>293</v>
      </c>
      <c r="E150" s="45" t="s">
        <v>25</v>
      </c>
      <c r="F150" s="46">
        <v>3</v>
      </c>
      <c r="G150" s="74">
        <f t="shared" si="42"/>
        <v>-1.1471351061454307</v>
      </c>
      <c r="H150" s="75">
        <f t="shared" si="42"/>
        <v>-1.1643651133944823</v>
      </c>
      <c r="I150" s="75">
        <f t="shared" si="42"/>
        <v>-1.1799092106292486</v>
      </c>
      <c r="J150" s="75">
        <f t="shared" si="42"/>
        <v>-1.2320878421297818</v>
      </c>
      <c r="K150" s="76">
        <f t="shared" si="42"/>
        <v>-1.3143080363551543</v>
      </c>
      <c r="L150" s="10"/>
      <c r="M150" s="50"/>
      <c r="N150" s="111"/>
      <c r="O150" s="40"/>
      <c r="P150" s="9"/>
      <c r="Q150" s="9"/>
      <c r="S150" s="6"/>
      <c r="Y150" s="6"/>
      <c r="Z150" s="6"/>
      <c r="AF150" s="6"/>
    </row>
    <row r="151" spans="2:32" outlineLevel="1" x14ac:dyDescent="0.2">
      <c r="B151" s="42">
        <f t="shared" si="43"/>
        <v>110</v>
      </c>
      <c r="C151" s="43" t="s">
        <v>294</v>
      </c>
      <c r="D151" s="44" t="s">
        <v>295</v>
      </c>
      <c r="E151" s="45" t="s">
        <v>25</v>
      </c>
      <c r="F151" s="46">
        <v>3</v>
      </c>
      <c r="G151" s="74">
        <f t="shared" si="42"/>
        <v>0</v>
      </c>
      <c r="H151" s="75">
        <f t="shared" si="42"/>
        <v>0</v>
      </c>
      <c r="I151" s="75">
        <f t="shared" si="42"/>
        <v>0</v>
      </c>
      <c r="J151" s="75">
        <f t="shared" si="42"/>
        <v>0</v>
      </c>
      <c r="K151" s="76">
        <f t="shared" si="42"/>
        <v>0</v>
      </c>
      <c r="L151" s="10"/>
      <c r="M151" s="50"/>
      <c r="N151" s="111"/>
      <c r="O151" s="40"/>
      <c r="P151" s="9"/>
      <c r="Q151" s="9"/>
      <c r="S151" s="6"/>
      <c r="Y151" s="6"/>
      <c r="Z151" s="6"/>
      <c r="AF151" s="6"/>
    </row>
    <row r="152" spans="2:32" outlineLevel="1" x14ac:dyDescent="0.2">
      <c r="B152" s="42">
        <f t="shared" si="43"/>
        <v>111</v>
      </c>
      <c r="C152" s="43" t="s">
        <v>296</v>
      </c>
      <c r="D152" s="44" t="s">
        <v>297</v>
      </c>
      <c r="E152" s="45" t="s">
        <v>25</v>
      </c>
      <c r="F152" s="46">
        <v>3</v>
      </c>
      <c r="G152" s="74">
        <f t="shared" si="42"/>
        <v>0</v>
      </c>
      <c r="H152" s="75">
        <f t="shared" si="42"/>
        <v>0</v>
      </c>
      <c r="I152" s="75">
        <f t="shared" si="42"/>
        <v>0</v>
      </c>
      <c r="J152" s="75">
        <f t="shared" si="42"/>
        <v>0</v>
      </c>
      <c r="K152" s="76">
        <f t="shared" si="42"/>
        <v>0</v>
      </c>
      <c r="L152" s="10"/>
      <c r="M152" s="50"/>
      <c r="N152" s="111"/>
      <c r="O152" s="40"/>
      <c r="P152" s="9"/>
      <c r="Q152" s="9"/>
      <c r="S152" s="6"/>
      <c r="Y152" s="6"/>
      <c r="Z152" s="6"/>
      <c r="AF152" s="6"/>
    </row>
    <row r="153" spans="2:32" outlineLevel="1" x14ac:dyDescent="0.2">
      <c r="B153" s="42">
        <f t="shared" si="43"/>
        <v>112</v>
      </c>
      <c r="C153" s="43" t="s">
        <v>298</v>
      </c>
      <c r="D153" s="44" t="s">
        <v>299</v>
      </c>
      <c r="E153" s="45" t="s">
        <v>25</v>
      </c>
      <c r="F153" s="46">
        <v>3</v>
      </c>
      <c r="G153" s="74">
        <f t="shared" si="42"/>
        <v>-9.2837046912209473</v>
      </c>
      <c r="H153" s="75">
        <f t="shared" si="42"/>
        <v>-9.1901058544090048</v>
      </c>
      <c r="I153" s="75">
        <f t="shared" si="42"/>
        <v>-9.1977275487484711</v>
      </c>
      <c r="J153" s="75">
        <f t="shared" si="42"/>
        <v>-9.24740746788666</v>
      </c>
      <c r="K153" s="76">
        <f t="shared" si="42"/>
        <v>-9.375206496672206</v>
      </c>
      <c r="L153" s="10"/>
      <c r="M153" s="50"/>
      <c r="N153" s="111"/>
      <c r="O153" s="40"/>
      <c r="P153" s="9"/>
      <c r="Q153" s="9"/>
      <c r="S153" s="6"/>
      <c r="Y153" s="6"/>
      <c r="Z153" s="6"/>
      <c r="AF153" s="6"/>
    </row>
    <row r="154" spans="2:32" outlineLevel="1" x14ac:dyDescent="0.2">
      <c r="B154" s="42">
        <f t="shared" si="43"/>
        <v>113</v>
      </c>
      <c r="C154" s="43" t="s">
        <v>300</v>
      </c>
      <c r="D154" s="44" t="s">
        <v>301</v>
      </c>
      <c r="E154" s="45" t="s">
        <v>25</v>
      </c>
      <c r="F154" s="46">
        <v>3</v>
      </c>
      <c r="G154" s="74">
        <f t="shared" si="42"/>
        <v>0</v>
      </c>
      <c r="H154" s="75">
        <f t="shared" si="42"/>
        <v>-1.6325679607328981E-2</v>
      </c>
      <c r="I154" s="75">
        <f t="shared" si="42"/>
        <v>-0.15874306064851218</v>
      </c>
      <c r="J154" s="75">
        <f t="shared" si="42"/>
        <v>-0.5779341176612568</v>
      </c>
      <c r="K154" s="76">
        <f t="shared" si="42"/>
        <v>-0.74810764067140467</v>
      </c>
      <c r="L154" s="10"/>
      <c r="M154" s="50"/>
      <c r="N154" s="111"/>
      <c r="O154" s="40"/>
      <c r="P154" s="9"/>
      <c r="Q154" s="9"/>
      <c r="S154" s="6"/>
      <c r="Y154" s="6"/>
      <c r="Z154" s="6"/>
      <c r="AF154" s="6"/>
    </row>
    <row r="155" spans="2:32" outlineLevel="1" x14ac:dyDescent="0.2">
      <c r="B155" s="42">
        <f t="shared" si="43"/>
        <v>114</v>
      </c>
      <c r="C155" s="43" t="s">
        <v>302</v>
      </c>
      <c r="D155" s="44" t="s">
        <v>303</v>
      </c>
      <c r="E155" s="45" t="s">
        <v>25</v>
      </c>
      <c r="F155" s="46">
        <v>3</v>
      </c>
      <c r="G155" s="74">
        <f t="shared" si="42"/>
        <v>0</v>
      </c>
      <c r="H155" s="75">
        <f t="shared" si="42"/>
        <v>0</v>
      </c>
      <c r="I155" s="75">
        <f t="shared" si="42"/>
        <v>0</v>
      </c>
      <c r="J155" s="75">
        <f t="shared" si="42"/>
        <v>0</v>
      </c>
      <c r="K155" s="76">
        <f t="shared" si="42"/>
        <v>0</v>
      </c>
      <c r="L155" s="10"/>
      <c r="M155" s="50"/>
      <c r="N155" s="111"/>
      <c r="O155" s="40"/>
      <c r="P155" s="9"/>
      <c r="Q155" s="9"/>
      <c r="S155" s="6"/>
      <c r="Y155" s="6"/>
      <c r="Z155" s="6"/>
      <c r="AF155" s="6"/>
    </row>
    <row r="156" spans="2:32" outlineLevel="1" x14ac:dyDescent="0.2">
      <c r="B156" s="42">
        <f t="shared" si="43"/>
        <v>115</v>
      </c>
      <c r="C156" s="43" t="s">
        <v>304</v>
      </c>
      <c r="D156" s="44" t="s">
        <v>305</v>
      </c>
      <c r="E156" s="45" t="s">
        <v>25</v>
      </c>
      <c r="F156" s="46">
        <v>3</v>
      </c>
      <c r="G156" s="74">
        <f t="shared" si="42"/>
        <v>-0.15485213673738127</v>
      </c>
      <c r="H156" s="75">
        <f t="shared" si="42"/>
        <v>-0.31844401631858438</v>
      </c>
      <c r="I156" s="75">
        <f t="shared" si="42"/>
        <v>-0.52861250998175768</v>
      </c>
      <c r="J156" s="75">
        <f t="shared" si="42"/>
        <v>-0.79787743614013062</v>
      </c>
      <c r="K156" s="76">
        <f t="shared" si="42"/>
        <v>-1.0970380876538979</v>
      </c>
      <c r="L156" s="10"/>
      <c r="M156" s="50"/>
      <c r="N156" s="111"/>
      <c r="O156" s="40"/>
      <c r="P156" s="9"/>
      <c r="Q156" s="9"/>
      <c r="S156" s="6"/>
      <c r="Y156" s="6"/>
      <c r="Z156" s="6"/>
      <c r="AF156" s="6"/>
    </row>
    <row r="157" spans="2:32" ht="15" outlineLevel="1" thickBot="1" x14ac:dyDescent="0.25">
      <c r="B157" s="55">
        <f t="shared" si="43"/>
        <v>116</v>
      </c>
      <c r="C157" s="56" t="s">
        <v>306</v>
      </c>
      <c r="D157" s="57" t="s">
        <v>307</v>
      </c>
      <c r="E157" s="58" t="s">
        <v>25</v>
      </c>
      <c r="F157" s="59">
        <v>3</v>
      </c>
      <c r="G157" s="87">
        <f t="shared" si="42"/>
        <v>0</v>
      </c>
      <c r="H157" s="88">
        <f t="shared" si="42"/>
        <v>0</v>
      </c>
      <c r="I157" s="88">
        <f t="shared" si="42"/>
        <v>0</v>
      </c>
      <c r="J157" s="88">
        <f t="shared" si="42"/>
        <v>0</v>
      </c>
      <c r="K157" s="89">
        <f t="shared" si="42"/>
        <v>0</v>
      </c>
      <c r="L157" s="10"/>
      <c r="M157" s="63"/>
      <c r="N157" s="100"/>
      <c r="O157" s="40"/>
      <c r="P157" s="9"/>
      <c r="Q157" s="9"/>
      <c r="S157" s="6"/>
      <c r="Y157" s="6"/>
      <c r="Z157" s="6"/>
      <c r="AF157" s="6"/>
    </row>
    <row r="158" spans="2:32" ht="15" outlineLevel="1" thickBot="1" x14ac:dyDescent="0.25">
      <c r="B158" s="10"/>
      <c r="C158" s="10"/>
      <c r="D158" s="10"/>
      <c r="E158" s="10"/>
      <c r="F158" s="10"/>
      <c r="G158" s="10"/>
      <c r="H158" s="10"/>
      <c r="I158" s="10"/>
      <c r="J158" s="10"/>
      <c r="K158" s="10"/>
      <c r="L158" s="10"/>
      <c r="M158" s="65"/>
      <c r="N158" s="65"/>
      <c r="O158" s="40"/>
      <c r="P158" s="9"/>
      <c r="Q158" s="9"/>
      <c r="S158" s="6"/>
      <c r="Y158" s="6"/>
      <c r="Z158" s="6"/>
      <c r="AF158" s="6"/>
    </row>
    <row r="159" spans="2:32" ht="15" outlineLevel="1" thickBot="1" x14ac:dyDescent="0.25">
      <c r="B159" s="14" t="s">
        <v>308</v>
      </c>
      <c r="C159" s="29" t="s">
        <v>309</v>
      </c>
      <c r="D159" s="10"/>
      <c r="E159" s="10"/>
      <c r="F159" s="10"/>
      <c r="G159" s="10"/>
      <c r="H159" s="10"/>
      <c r="I159" s="10"/>
      <c r="J159" s="10"/>
      <c r="K159" s="10"/>
      <c r="L159" s="10"/>
      <c r="M159" s="65"/>
      <c r="N159" s="65"/>
      <c r="O159" s="40"/>
      <c r="P159" s="9"/>
      <c r="Q159" s="9"/>
      <c r="S159" s="6"/>
      <c r="Y159" s="6"/>
      <c r="Z159" s="6"/>
      <c r="AF159" s="6"/>
    </row>
    <row r="160" spans="2:32" outlineLevel="1" x14ac:dyDescent="0.2">
      <c r="B160" s="30">
        <v>117</v>
      </c>
      <c r="C160" s="31" t="s">
        <v>310</v>
      </c>
      <c r="D160" s="32" t="s">
        <v>311</v>
      </c>
      <c r="E160" s="33" t="s">
        <v>25</v>
      </c>
      <c r="F160" s="34">
        <v>3</v>
      </c>
      <c r="G160" s="144">
        <f t="shared" ref="G160:K162" si="44">G34/(1-G$128)</f>
        <v>67.111849687392109</v>
      </c>
      <c r="H160" s="145">
        <f t="shared" si="44"/>
        <v>60.119314869206079</v>
      </c>
      <c r="I160" s="145">
        <f t="shared" si="44"/>
        <v>58.259664534125641</v>
      </c>
      <c r="J160" s="145">
        <f t="shared" si="44"/>
        <v>52.106585604515082</v>
      </c>
      <c r="K160" s="146">
        <f t="shared" si="44"/>
        <v>48.468677628587642</v>
      </c>
      <c r="L160" s="10"/>
      <c r="M160" s="147" t="s">
        <v>312</v>
      </c>
      <c r="N160" s="148"/>
      <c r="O160" s="40"/>
      <c r="P160" s="9"/>
      <c r="Q160" s="9"/>
      <c r="S160" s="6"/>
      <c r="Y160" s="6"/>
      <c r="Z160" s="6"/>
      <c r="AF160" s="6"/>
    </row>
    <row r="161" spans="2:32" outlineLevel="1" x14ac:dyDescent="0.2">
      <c r="B161" s="42">
        <f>B160+1</f>
        <v>118</v>
      </c>
      <c r="C161" s="43" t="s">
        <v>313</v>
      </c>
      <c r="D161" s="44" t="s">
        <v>314</v>
      </c>
      <c r="E161" s="45" t="s">
        <v>25</v>
      </c>
      <c r="F161" s="46">
        <v>3</v>
      </c>
      <c r="G161" s="74">
        <f t="shared" si="44"/>
        <v>0</v>
      </c>
      <c r="H161" s="75">
        <f t="shared" si="44"/>
        <v>0</v>
      </c>
      <c r="I161" s="75">
        <f t="shared" si="44"/>
        <v>0</v>
      </c>
      <c r="J161" s="75">
        <f t="shared" si="44"/>
        <v>0</v>
      </c>
      <c r="K161" s="76">
        <f t="shared" si="44"/>
        <v>0</v>
      </c>
      <c r="L161" s="10"/>
      <c r="M161" s="50"/>
      <c r="N161" s="111"/>
      <c r="O161" s="40"/>
      <c r="P161" s="9"/>
      <c r="Q161" s="9"/>
      <c r="S161" s="6"/>
      <c r="Y161" s="6"/>
      <c r="Z161" s="6"/>
      <c r="AF161" s="6"/>
    </row>
    <row r="162" spans="2:32" outlineLevel="1" x14ac:dyDescent="0.2">
      <c r="B162" s="42">
        <f t="shared" ref="B162:B176" si="45">B161+1</f>
        <v>119</v>
      </c>
      <c r="C162" s="43" t="s">
        <v>315</v>
      </c>
      <c r="D162" s="44" t="s">
        <v>316</v>
      </c>
      <c r="E162" s="45" t="s">
        <v>25</v>
      </c>
      <c r="F162" s="46">
        <v>3</v>
      </c>
      <c r="G162" s="74">
        <f t="shared" si="44"/>
        <v>0</v>
      </c>
      <c r="H162" s="75">
        <f t="shared" si="44"/>
        <v>0</v>
      </c>
      <c r="I162" s="75">
        <f t="shared" si="44"/>
        <v>0</v>
      </c>
      <c r="J162" s="75">
        <f t="shared" si="44"/>
        <v>0</v>
      </c>
      <c r="K162" s="76">
        <f t="shared" si="44"/>
        <v>0</v>
      </c>
      <c r="L162" s="10"/>
      <c r="M162" s="50"/>
      <c r="N162" s="111"/>
      <c r="O162" s="40"/>
      <c r="P162" s="9"/>
      <c r="Q162" s="9"/>
      <c r="S162" s="6"/>
      <c r="Y162" s="6"/>
      <c r="Z162" s="6"/>
      <c r="AF162" s="6"/>
    </row>
    <row r="163" spans="2:32" outlineLevel="1" x14ac:dyDescent="0.2">
      <c r="B163" s="42">
        <f t="shared" si="45"/>
        <v>120</v>
      </c>
      <c r="C163" s="70" t="s">
        <v>317</v>
      </c>
      <c r="D163" s="71" t="s">
        <v>318</v>
      </c>
      <c r="E163" s="72" t="s">
        <v>25</v>
      </c>
      <c r="F163" s="73">
        <v>3</v>
      </c>
      <c r="G163" s="74">
        <f>G160+G162</f>
        <v>67.111849687392109</v>
      </c>
      <c r="H163" s="75">
        <f>H160+H162</f>
        <v>60.119314869206079</v>
      </c>
      <c r="I163" s="75">
        <f>I160+I162</f>
        <v>58.259664534125641</v>
      </c>
      <c r="J163" s="75">
        <f>J160+J162</f>
        <v>52.106585604515082</v>
      </c>
      <c r="K163" s="76">
        <f>K160+K162</f>
        <v>48.468677628587642</v>
      </c>
      <c r="L163" s="10"/>
      <c r="M163" s="50" t="s">
        <v>319</v>
      </c>
      <c r="N163" s="111"/>
      <c r="O163" s="40"/>
      <c r="P163" s="9"/>
      <c r="Q163" s="9"/>
      <c r="S163" s="6"/>
      <c r="Y163" s="6"/>
      <c r="Z163" s="6"/>
      <c r="AF163" s="6"/>
    </row>
    <row r="164" spans="2:32" outlineLevel="1" x14ac:dyDescent="0.2">
      <c r="B164" s="42">
        <f t="shared" si="45"/>
        <v>121</v>
      </c>
      <c r="C164" s="43" t="s">
        <v>320</v>
      </c>
      <c r="D164" s="44" t="s">
        <v>321</v>
      </c>
      <c r="E164" s="45" t="s">
        <v>25</v>
      </c>
      <c r="F164" s="46">
        <v>3</v>
      </c>
      <c r="G164" s="74">
        <f t="shared" ref="G164:K166" si="46">G38/(1-G$128)</f>
        <v>17.757064058878942</v>
      </c>
      <c r="H164" s="75">
        <f t="shared" si="46"/>
        <v>14.814727751391533</v>
      </c>
      <c r="I164" s="75">
        <f t="shared" si="46"/>
        <v>14.603507008683543</v>
      </c>
      <c r="J164" s="75">
        <f t="shared" si="46"/>
        <v>16.559288492003287</v>
      </c>
      <c r="K164" s="76">
        <f t="shared" si="46"/>
        <v>20.655227695678562</v>
      </c>
      <c r="L164" s="10"/>
      <c r="M164" s="50"/>
      <c r="N164" s="111"/>
      <c r="O164" s="40"/>
      <c r="P164" s="9"/>
      <c r="Q164" s="9"/>
      <c r="S164" s="6"/>
      <c r="Y164" s="6"/>
      <c r="Z164" s="6"/>
      <c r="AF164" s="6"/>
    </row>
    <row r="165" spans="2:32" outlineLevel="1" x14ac:dyDescent="0.2">
      <c r="B165" s="42">
        <f t="shared" si="45"/>
        <v>122</v>
      </c>
      <c r="C165" s="43" t="s">
        <v>322</v>
      </c>
      <c r="D165" s="44" t="s">
        <v>323</v>
      </c>
      <c r="E165" s="45" t="s">
        <v>25</v>
      </c>
      <c r="F165" s="46">
        <v>3</v>
      </c>
      <c r="G165" s="74">
        <f t="shared" si="46"/>
        <v>0</v>
      </c>
      <c r="H165" s="75">
        <f t="shared" si="46"/>
        <v>0</v>
      </c>
      <c r="I165" s="75">
        <f t="shared" si="46"/>
        <v>0</v>
      </c>
      <c r="J165" s="75">
        <f t="shared" si="46"/>
        <v>0</v>
      </c>
      <c r="K165" s="76">
        <f t="shared" si="46"/>
        <v>0</v>
      </c>
      <c r="L165" s="10"/>
      <c r="M165" s="50"/>
      <c r="N165" s="111"/>
      <c r="O165" s="40"/>
      <c r="P165" s="9"/>
      <c r="Q165" s="9"/>
      <c r="S165" s="6"/>
      <c r="Y165" s="6"/>
      <c r="Z165" s="6"/>
      <c r="AF165" s="6"/>
    </row>
    <row r="166" spans="2:32" outlineLevel="1" x14ac:dyDescent="0.2">
      <c r="B166" s="42">
        <f t="shared" si="45"/>
        <v>123</v>
      </c>
      <c r="C166" s="80" t="s">
        <v>324</v>
      </c>
      <c r="D166" s="71" t="s">
        <v>325</v>
      </c>
      <c r="E166" s="72" t="s">
        <v>25</v>
      </c>
      <c r="F166" s="73">
        <v>3</v>
      </c>
      <c r="G166" s="74">
        <f t="shared" si="46"/>
        <v>0</v>
      </c>
      <c r="H166" s="75">
        <f t="shared" si="46"/>
        <v>0</v>
      </c>
      <c r="I166" s="75">
        <f t="shared" si="46"/>
        <v>0</v>
      </c>
      <c r="J166" s="75">
        <f t="shared" si="46"/>
        <v>0</v>
      </c>
      <c r="K166" s="76">
        <f t="shared" si="46"/>
        <v>0</v>
      </c>
      <c r="L166" s="10"/>
      <c r="M166" s="50"/>
      <c r="N166" s="111"/>
      <c r="O166" s="40"/>
      <c r="P166" s="9"/>
      <c r="Q166" s="9"/>
      <c r="S166" s="6"/>
      <c r="Y166" s="6"/>
      <c r="Z166" s="6"/>
      <c r="AF166" s="6"/>
    </row>
    <row r="167" spans="2:32" outlineLevel="1" x14ac:dyDescent="0.2">
      <c r="B167" s="42">
        <f t="shared" si="45"/>
        <v>124</v>
      </c>
      <c r="C167" s="70" t="s">
        <v>326</v>
      </c>
      <c r="D167" s="71" t="s">
        <v>327</v>
      </c>
      <c r="E167" s="72" t="s">
        <v>25</v>
      </c>
      <c r="F167" s="73">
        <v>3</v>
      </c>
      <c r="G167" s="74">
        <f>G164+G166</f>
        <v>17.757064058878942</v>
      </c>
      <c r="H167" s="75">
        <f>H164+H166</f>
        <v>14.814727751391533</v>
      </c>
      <c r="I167" s="75">
        <f>I164+I166</f>
        <v>14.603507008683543</v>
      </c>
      <c r="J167" s="75">
        <f>J164+J166</f>
        <v>16.559288492003287</v>
      </c>
      <c r="K167" s="76">
        <f>K164+K166</f>
        <v>20.655227695678562</v>
      </c>
      <c r="L167" s="10"/>
      <c r="M167" s="50" t="s">
        <v>328</v>
      </c>
      <c r="N167" s="111"/>
      <c r="O167" s="40"/>
      <c r="P167" s="9"/>
      <c r="Q167" s="9"/>
      <c r="S167" s="6"/>
      <c r="Y167" s="6"/>
      <c r="Z167" s="6"/>
      <c r="AF167" s="6"/>
    </row>
    <row r="168" spans="2:32" outlineLevel="1" x14ac:dyDescent="0.2">
      <c r="B168" s="42">
        <f t="shared" si="45"/>
        <v>125</v>
      </c>
      <c r="C168" s="43" t="s">
        <v>329</v>
      </c>
      <c r="D168" s="44" t="s">
        <v>330</v>
      </c>
      <c r="E168" s="45" t="s">
        <v>25</v>
      </c>
      <c r="F168" s="46">
        <v>3</v>
      </c>
      <c r="G168" s="74">
        <f t="shared" ref="G168:K169" si="47">G42/(1-G$128)</f>
        <v>24.050415715971724</v>
      </c>
      <c r="H168" s="75">
        <f t="shared" si="47"/>
        <v>28.928794566112231</v>
      </c>
      <c r="I168" s="75">
        <f t="shared" si="47"/>
        <v>27.74730800905964</v>
      </c>
      <c r="J168" s="75">
        <f t="shared" si="47"/>
        <v>44.278753915426535</v>
      </c>
      <c r="K168" s="76">
        <f t="shared" si="47"/>
        <v>48.910970638381229</v>
      </c>
      <c r="L168" s="10"/>
      <c r="M168" s="50"/>
      <c r="N168" s="111"/>
      <c r="O168" s="40"/>
      <c r="P168" s="9"/>
      <c r="Q168" s="9"/>
      <c r="S168" s="6"/>
      <c r="Y168" s="6"/>
      <c r="Z168" s="6"/>
      <c r="AF168" s="6"/>
    </row>
    <row r="169" spans="2:32" outlineLevel="1" x14ac:dyDescent="0.2">
      <c r="B169" s="42">
        <f t="shared" si="45"/>
        <v>126</v>
      </c>
      <c r="C169" s="80" t="s">
        <v>331</v>
      </c>
      <c r="D169" s="44" t="s">
        <v>332</v>
      </c>
      <c r="E169" s="72" t="s">
        <v>25</v>
      </c>
      <c r="F169" s="73">
        <v>3</v>
      </c>
      <c r="G169" s="74">
        <f t="shared" si="47"/>
        <v>0</v>
      </c>
      <c r="H169" s="75">
        <f t="shared" si="47"/>
        <v>0</v>
      </c>
      <c r="I169" s="75">
        <f t="shared" si="47"/>
        <v>0</v>
      </c>
      <c r="J169" s="75">
        <f t="shared" si="47"/>
        <v>0</v>
      </c>
      <c r="K169" s="76">
        <f t="shared" si="47"/>
        <v>0</v>
      </c>
      <c r="L169" s="10"/>
      <c r="M169" s="50"/>
      <c r="N169" s="111"/>
      <c r="O169" s="40"/>
      <c r="P169" s="9"/>
      <c r="Q169" s="9"/>
      <c r="S169" s="6"/>
      <c r="Y169" s="6"/>
      <c r="Z169" s="6"/>
      <c r="AF169" s="6"/>
    </row>
    <row r="170" spans="2:32" outlineLevel="1" x14ac:dyDescent="0.2">
      <c r="B170" s="42">
        <f t="shared" si="45"/>
        <v>127</v>
      </c>
      <c r="C170" s="70" t="s">
        <v>333</v>
      </c>
      <c r="D170" s="71" t="s">
        <v>334</v>
      </c>
      <c r="E170" s="72" t="s">
        <v>25</v>
      </c>
      <c r="F170" s="73">
        <v>3</v>
      </c>
      <c r="G170" s="74">
        <f>SUM(G168:G169)</f>
        <v>24.050415715971724</v>
      </c>
      <c r="H170" s="75">
        <f>SUM(H168:H169)</f>
        <v>28.928794566112231</v>
      </c>
      <c r="I170" s="75">
        <f>SUM(I168:I169)</f>
        <v>27.74730800905964</v>
      </c>
      <c r="J170" s="75">
        <f>SUM(J168:J169)</f>
        <v>44.278753915426535</v>
      </c>
      <c r="K170" s="76">
        <f>SUM(K168:K169)</f>
        <v>48.910970638381229</v>
      </c>
      <c r="L170" s="10"/>
      <c r="M170" s="50" t="s">
        <v>335</v>
      </c>
      <c r="N170" s="111"/>
      <c r="O170" s="40"/>
      <c r="P170" s="9"/>
      <c r="Q170" s="9"/>
      <c r="S170" s="6"/>
      <c r="Y170" s="6"/>
      <c r="Z170" s="6"/>
      <c r="AF170" s="6"/>
    </row>
    <row r="171" spans="2:32" outlineLevel="1" x14ac:dyDescent="0.2">
      <c r="B171" s="42">
        <f t="shared" si="45"/>
        <v>128</v>
      </c>
      <c r="C171" s="43" t="s">
        <v>336</v>
      </c>
      <c r="D171" s="44" t="s">
        <v>337</v>
      </c>
      <c r="E171" s="45" t="s">
        <v>25</v>
      </c>
      <c r="F171" s="46">
        <v>3</v>
      </c>
      <c r="G171" s="74">
        <f t="shared" ref="G171:K172" si="48">G45/(1-G$128)</f>
        <v>27.039353092949344</v>
      </c>
      <c r="H171" s="75">
        <f t="shared" si="48"/>
        <v>27.546184657976521</v>
      </c>
      <c r="I171" s="75">
        <f t="shared" si="48"/>
        <v>25.839777670645304</v>
      </c>
      <c r="J171" s="75">
        <f t="shared" si="48"/>
        <v>23.714836345257542</v>
      </c>
      <c r="K171" s="76">
        <f t="shared" si="48"/>
        <v>24.48702743352143</v>
      </c>
      <c r="L171" s="10"/>
      <c r="M171" s="50"/>
      <c r="N171" s="111"/>
      <c r="O171" s="40"/>
      <c r="P171" s="9"/>
      <c r="Q171" s="9"/>
      <c r="S171" s="6"/>
      <c r="Y171" s="6"/>
      <c r="Z171" s="6"/>
      <c r="AF171" s="6"/>
    </row>
    <row r="172" spans="2:32" outlineLevel="1" x14ac:dyDescent="0.2">
      <c r="B172" s="42">
        <f t="shared" si="45"/>
        <v>129</v>
      </c>
      <c r="C172" s="80" t="s">
        <v>338</v>
      </c>
      <c r="D172" s="71" t="s">
        <v>339</v>
      </c>
      <c r="E172" s="72" t="s">
        <v>25</v>
      </c>
      <c r="F172" s="73">
        <v>3</v>
      </c>
      <c r="G172" s="74">
        <f t="shared" si="48"/>
        <v>0</v>
      </c>
      <c r="H172" s="75">
        <f t="shared" si="48"/>
        <v>0</v>
      </c>
      <c r="I172" s="75">
        <f t="shared" si="48"/>
        <v>0</v>
      </c>
      <c r="J172" s="75">
        <f t="shared" si="48"/>
        <v>0</v>
      </c>
      <c r="K172" s="76">
        <f t="shared" si="48"/>
        <v>0</v>
      </c>
      <c r="L172" s="10"/>
      <c r="M172" s="50"/>
      <c r="N172" s="111"/>
      <c r="O172" s="40"/>
      <c r="P172" s="9"/>
      <c r="Q172" s="9"/>
      <c r="S172" s="6"/>
      <c r="Y172" s="6"/>
      <c r="Z172" s="6"/>
      <c r="AF172" s="6"/>
    </row>
    <row r="173" spans="2:32" outlineLevel="1" x14ac:dyDescent="0.2">
      <c r="B173" s="42">
        <f t="shared" si="45"/>
        <v>130</v>
      </c>
      <c r="C173" s="70" t="s">
        <v>340</v>
      </c>
      <c r="D173" s="71" t="s">
        <v>341</v>
      </c>
      <c r="E173" s="72" t="s">
        <v>25</v>
      </c>
      <c r="F173" s="73">
        <v>3</v>
      </c>
      <c r="G173" s="74">
        <f>SUM(G171:G172)</f>
        <v>27.039353092949344</v>
      </c>
      <c r="H173" s="75">
        <f>SUM(H171:H172)</f>
        <v>27.546184657976521</v>
      </c>
      <c r="I173" s="75">
        <f>SUM(I171:I172)</f>
        <v>25.839777670645304</v>
      </c>
      <c r="J173" s="75">
        <f>SUM(J171:J172)</f>
        <v>23.714836345257542</v>
      </c>
      <c r="K173" s="76">
        <f>SUM(K171:K172)</f>
        <v>24.48702743352143</v>
      </c>
      <c r="L173" s="10"/>
      <c r="M173" s="50" t="s">
        <v>342</v>
      </c>
      <c r="N173" s="111"/>
      <c r="O173" s="40"/>
      <c r="P173" s="9"/>
      <c r="Q173" s="9"/>
      <c r="S173" s="6"/>
      <c r="Y173" s="6"/>
      <c r="Z173" s="6"/>
      <c r="AF173" s="6"/>
    </row>
    <row r="174" spans="2:32" outlineLevel="1" x14ac:dyDescent="0.2">
      <c r="B174" s="42">
        <f t="shared" si="45"/>
        <v>131</v>
      </c>
      <c r="C174" s="43" t="s">
        <v>343</v>
      </c>
      <c r="D174" s="44" t="s">
        <v>344</v>
      </c>
      <c r="E174" s="45" t="s">
        <v>25</v>
      </c>
      <c r="F174" s="46">
        <v>3</v>
      </c>
      <c r="G174" s="74">
        <f t="shared" ref="G174:K175" si="49">G48/(1-G$128)</f>
        <v>0</v>
      </c>
      <c r="H174" s="75">
        <f t="shared" si="49"/>
        <v>0</v>
      </c>
      <c r="I174" s="75">
        <f t="shared" si="49"/>
        <v>0</v>
      </c>
      <c r="J174" s="75">
        <f t="shared" si="49"/>
        <v>0</v>
      </c>
      <c r="K174" s="76">
        <f t="shared" si="49"/>
        <v>0</v>
      </c>
      <c r="L174" s="10"/>
      <c r="M174" s="50"/>
      <c r="N174" s="111"/>
      <c r="O174" s="40"/>
      <c r="P174" s="9"/>
      <c r="Q174" s="9"/>
      <c r="S174" s="6"/>
      <c r="Y174" s="6"/>
      <c r="Z174" s="6"/>
      <c r="AF174" s="6"/>
    </row>
    <row r="175" spans="2:32" outlineLevel="1" x14ac:dyDescent="0.2">
      <c r="B175" s="42">
        <f t="shared" si="45"/>
        <v>132</v>
      </c>
      <c r="C175" s="80" t="s">
        <v>345</v>
      </c>
      <c r="D175" s="71" t="s">
        <v>346</v>
      </c>
      <c r="E175" s="72" t="s">
        <v>25</v>
      </c>
      <c r="F175" s="73">
        <v>3</v>
      </c>
      <c r="G175" s="74">
        <f t="shared" si="49"/>
        <v>0</v>
      </c>
      <c r="H175" s="75">
        <f t="shared" si="49"/>
        <v>0</v>
      </c>
      <c r="I175" s="75">
        <f t="shared" si="49"/>
        <v>0</v>
      </c>
      <c r="J175" s="75">
        <f t="shared" si="49"/>
        <v>0</v>
      </c>
      <c r="K175" s="76">
        <f t="shared" si="49"/>
        <v>0</v>
      </c>
      <c r="L175" s="10"/>
      <c r="M175" s="50"/>
      <c r="N175" s="111"/>
      <c r="O175" s="40"/>
      <c r="P175" s="9"/>
      <c r="Q175" s="9"/>
      <c r="S175" s="6"/>
      <c r="Y175" s="6"/>
      <c r="Z175" s="6"/>
      <c r="AF175" s="6"/>
    </row>
    <row r="176" spans="2:32" ht="15" outlineLevel="1" thickBot="1" x14ac:dyDescent="0.25">
      <c r="B176" s="55">
        <f t="shared" si="45"/>
        <v>133</v>
      </c>
      <c r="C176" s="86" t="s">
        <v>347</v>
      </c>
      <c r="D176" s="57" t="s">
        <v>348</v>
      </c>
      <c r="E176" s="58" t="s">
        <v>25</v>
      </c>
      <c r="F176" s="59">
        <v>3</v>
      </c>
      <c r="G176" s="87">
        <f>SUM(G174:G175)</f>
        <v>0</v>
      </c>
      <c r="H176" s="88">
        <f>SUM(H174:H175)</f>
        <v>0</v>
      </c>
      <c r="I176" s="88">
        <f>SUM(I174:I175)</f>
        <v>0</v>
      </c>
      <c r="J176" s="88">
        <f>SUM(J174:J175)</f>
        <v>0</v>
      </c>
      <c r="K176" s="89">
        <f>SUM(K174:K175)</f>
        <v>0</v>
      </c>
      <c r="L176" s="10"/>
      <c r="M176" s="90" t="s">
        <v>349</v>
      </c>
      <c r="N176" s="91"/>
      <c r="O176" s="40"/>
      <c r="P176" s="9"/>
      <c r="Q176" s="9"/>
      <c r="S176" s="6"/>
      <c r="Y176" s="6"/>
      <c r="Z176" s="6"/>
      <c r="AF176" s="6"/>
    </row>
    <row r="177" spans="2:32" ht="15" outlineLevel="1" thickBot="1" x14ac:dyDescent="0.25">
      <c r="B177" s="10"/>
      <c r="C177" s="10"/>
      <c r="D177" s="10"/>
      <c r="E177" s="10"/>
      <c r="F177" s="10"/>
      <c r="G177" s="10"/>
      <c r="H177" s="10"/>
      <c r="I177" s="10"/>
      <c r="J177" s="10"/>
      <c r="K177" s="10"/>
      <c r="L177" s="10"/>
      <c r="M177" s="65"/>
      <c r="N177" s="65"/>
      <c r="O177" s="40"/>
      <c r="P177" s="9"/>
      <c r="Q177" s="9"/>
      <c r="S177" s="6"/>
      <c r="Y177" s="6"/>
      <c r="Z177" s="6"/>
      <c r="AF177" s="6"/>
    </row>
    <row r="178" spans="2:32" ht="15" outlineLevel="1" thickBot="1" x14ac:dyDescent="0.25">
      <c r="B178" s="14" t="s">
        <v>350</v>
      </c>
      <c r="C178" s="29" t="s">
        <v>351</v>
      </c>
      <c r="D178" s="10"/>
      <c r="E178" s="10"/>
      <c r="F178" s="10"/>
      <c r="G178" s="10"/>
      <c r="H178" s="10"/>
      <c r="I178" s="10"/>
      <c r="J178" s="10"/>
      <c r="K178" s="10"/>
      <c r="L178" s="10"/>
      <c r="M178" s="65"/>
      <c r="N178" s="65"/>
      <c r="O178" s="40"/>
      <c r="P178" s="9"/>
      <c r="Q178" s="9"/>
      <c r="S178" s="6"/>
      <c r="Y178" s="6"/>
      <c r="Z178" s="6"/>
      <c r="AF178" s="6"/>
    </row>
    <row r="179" spans="2:32" outlineLevel="1" x14ac:dyDescent="0.2">
      <c r="B179" s="30">
        <v>134</v>
      </c>
      <c r="C179" s="31" t="s">
        <v>352</v>
      </c>
      <c r="D179" s="32" t="s">
        <v>353</v>
      </c>
      <c r="E179" s="33" t="s">
        <v>25</v>
      </c>
      <c r="F179" s="34">
        <v>3</v>
      </c>
      <c r="G179" s="144">
        <f t="shared" ref="G179:K181" si="50">G53/(1-G$128)</f>
        <v>-66.388831565092843</v>
      </c>
      <c r="H179" s="145">
        <f t="shared" si="50"/>
        <v>-64.166225569047043</v>
      </c>
      <c r="I179" s="145">
        <f t="shared" si="50"/>
        <v>-63.783392083708577</v>
      </c>
      <c r="J179" s="145">
        <f t="shared" si="50"/>
        <v>-60.645384258377426</v>
      </c>
      <c r="K179" s="146">
        <f t="shared" si="50"/>
        <v>-58.552138365673429</v>
      </c>
      <c r="L179" s="10"/>
      <c r="M179" s="147" t="s">
        <v>354</v>
      </c>
      <c r="N179" s="148"/>
      <c r="O179" s="40"/>
      <c r="P179" s="9"/>
      <c r="Q179" s="9"/>
      <c r="S179" s="6"/>
      <c r="Y179" s="6"/>
      <c r="Z179" s="6"/>
      <c r="AF179" s="6"/>
    </row>
    <row r="180" spans="2:32" outlineLevel="1" x14ac:dyDescent="0.2">
      <c r="B180" s="42">
        <f>B179+1</f>
        <v>135</v>
      </c>
      <c r="C180" s="43" t="s">
        <v>355</v>
      </c>
      <c r="D180" s="44" t="s">
        <v>356</v>
      </c>
      <c r="E180" s="45" t="s">
        <v>25</v>
      </c>
      <c r="F180" s="46">
        <v>3</v>
      </c>
      <c r="G180" s="74">
        <f t="shared" si="50"/>
        <v>0</v>
      </c>
      <c r="H180" s="75">
        <f t="shared" si="50"/>
        <v>0</v>
      </c>
      <c r="I180" s="75">
        <f t="shared" si="50"/>
        <v>0</v>
      </c>
      <c r="J180" s="75">
        <f t="shared" si="50"/>
        <v>0</v>
      </c>
      <c r="K180" s="76">
        <f t="shared" si="50"/>
        <v>0</v>
      </c>
      <c r="L180" s="10"/>
      <c r="M180" s="50"/>
      <c r="N180" s="111"/>
      <c r="O180" s="40"/>
      <c r="P180" s="9"/>
      <c r="Q180" s="9"/>
      <c r="S180" s="6"/>
      <c r="Y180" s="6"/>
      <c r="Z180" s="6"/>
      <c r="AF180" s="6"/>
    </row>
    <row r="181" spans="2:32" outlineLevel="1" x14ac:dyDescent="0.2">
      <c r="B181" s="42">
        <f t="shared" ref="B181:B195" si="51">B180+1</f>
        <v>136</v>
      </c>
      <c r="C181" s="43" t="s">
        <v>357</v>
      </c>
      <c r="D181" s="44" t="s">
        <v>358</v>
      </c>
      <c r="E181" s="45" t="s">
        <v>25</v>
      </c>
      <c r="F181" s="46">
        <v>3</v>
      </c>
      <c r="G181" s="74">
        <f t="shared" si="50"/>
        <v>0</v>
      </c>
      <c r="H181" s="75">
        <f t="shared" si="50"/>
        <v>0</v>
      </c>
      <c r="I181" s="75">
        <f t="shared" si="50"/>
        <v>0</v>
      </c>
      <c r="J181" s="75">
        <f t="shared" si="50"/>
        <v>0</v>
      </c>
      <c r="K181" s="76">
        <f t="shared" si="50"/>
        <v>0</v>
      </c>
      <c r="L181" s="10"/>
      <c r="M181" s="50"/>
      <c r="N181" s="111"/>
      <c r="O181" s="40"/>
      <c r="P181" s="9"/>
      <c r="Q181" s="9"/>
      <c r="S181" s="6"/>
      <c r="Y181" s="6"/>
      <c r="Z181" s="6"/>
      <c r="AF181" s="6"/>
    </row>
    <row r="182" spans="2:32" outlineLevel="1" x14ac:dyDescent="0.2">
      <c r="B182" s="42">
        <f t="shared" si="51"/>
        <v>137</v>
      </c>
      <c r="C182" s="70" t="s">
        <v>359</v>
      </c>
      <c r="D182" s="71" t="s">
        <v>360</v>
      </c>
      <c r="E182" s="72" t="s">
        <v>25</v>
      </c>
      <c r="F182" s="73">
        <v>3</v>
      </c>
      <c r="G182" s="74">
        <f>G179+G181</f>
        <v>-66.388831565092843</v>
      </c>
      <c r="H182" s="75">
        <f>H179+H181</f>
        <v>-64.166225569047043</v>
      </c>
      <c r="I182" s="75">
        <f>I179+I181</f>
        <v>-63.783392083708577</v>
      </c>
      <c r="J182" s="75">
        <f>J179+J181</f>
        <v>-60.645384258377426</v>
      </c>
      <c r="K182" s="76">
        <f>K179+K181</f>
        <v>-58.552138365673429</v>
      </c>
      <c r="L182" s="10"/>
      <c r="M182" s="50" t="s">
        <v>361</v>
      </c>
      <c r="N182" s="111"/>
      <c r="O182" s="40"/>
      <c r="P182" s="9"/>
      <c r="Q182" s="9"/>
      <c r="S182" s="6"/>
      <c r="Y182" s="6"/>
      <c r="Z182" s="6"/>
      <c r="AF182" s="6"/>
    </row>
    <row r="183" spans="2:32" outlineLevel="1" x14ac:dyDescent="0.2">
      <c r="B183" s="42">
        <f t="shared" si="51"/>
        <v>138</v>
      </c>
      <c r="C183" s="43" t="s">
        <v>362</v>
      </c>
      <c r="D183" s="44" t="s">
        <v>363</v>
      </c>
      <c r="E183" s="45" t="s">
        <v>25</v>
      </c>
      <c r="F183" s="46">
        <v>3</v>
      </c>
      <c r="G183" s="74">
        <f t="shared" ref="G183:K185" si="52">G57/(1-G$128)</f>
        <v>-14.577774435843459</v>
      </c>
      <c r="H183" s="75">
        <f t="shared" si="52"/>
        <v>-15.496540292288215</v>
      </c>
      <c r="I183" s="75">
        <f t="shared" si="52"/>
        <v>-15.981640086412295</v>
      </c>
      <c r="J183" s="75">
        <f t="shared" si="52"/>
        <v>-17.963915574779382</v>
      </c>
      <c r="K183" s="76">
        <f t="shared" si="52"/>
        <v>-21.585077687925295</v>
      </c>
      <c r="L183" s="10"/>
      <c r="M183" s="50"/>
      <c r="N183" s="111"/>
      <c r="O183" s="40"/>
      <c r="P183" s="9"/>
      <c r="Q183" s="9"/>
      <c r="S183" s="6"/>
      <c r="Y183" s="6"/>
      <c r="Z183" s="6"/>
      <c r="AF183" s="6"/>
    </row>
    <row r="184" spans="2:32" outlineLevel="1" x14ac:dyDescent="0.2">
      <c r="B184" s="42">
        <f t="shared" si="51"/>
        <v>139</v>
      </c>
      <c r="C184" s="43" t="s">
        <v>364</v>
      </c>
      <c r="D184" s="44" t="s">
        <v>365</v>
      </c>
      <c r="E184" s="45" t="s">
        <v>25</v>
      </c>
      <c r="F184" s="46">
        <v>3</v>
      </c>
      <c r="G184" s="74">
        <f t="shared" si="52"/>
        <v>0</v>
      </c>
      <c r="H184" s="75">
        <f t="shared" si="52"/>
        <v>0</v>
      </c>
      <c r="I184" s="75">
        <f t="shared" si="52"/>
        <v>0</v>
      </c>
      <c r="J184" s="75">
        <f t="shared" si="52"/>
        <v>0</v>
      </c>
      <c r="K184" s="76">
        <f t="shared" si="52"/>
        <v>0</v>
      </c>
      <c r="L184" s="10"/>
      <c r="M184" s="50"/>
      <c r="N184" s="111"/>
      <c r="O184" s="40"/>
      <c r="P184" s="9"/>
      <c r="Q184" s="9"/>
      <c r="S184" s="6"/>
      <c r="Y184" s="6"/>
      <c r="Z184" s="6"/>
      <c r="AF184" s="6"/>
    </row>
    <row r="185" spans="2:32" outlineLevel="1" x14ac:dyDescent="0.2">
      <c r="B185" s="42">
        <f t="shared" si="51"/>
        <v>140</v>
      </c>
      <c r="C185" s="80" t="s">
        <v>366</v>
      </c>
      <c r="D185" s="71" t="s">
        <v>367</v>
      </c>
      <c r="E185" s="72" t="s">
        <v>25</v>
      </c>
      <c r="F185" s="73">
        <v>3</v>
      </c>
      <c r="G185" s="74">
        <f t="shared" si="52"/>
        <v>0</v>
      </c>
      <c r="H185" s="75">
        <f t="shared" si="52"/>
        <v>0</v>
      </c>
      <c r="I185" s="75">
        <f t="shared" si="52"/>
        <v>0</v>
      </c>
      <c r="J185" s="75">
        <f t="shared" si="52"/>
        <v>0</v>
      </c>
      <c r="K185" s="76">
        <f t="shared" si="52"/>
        <v>0</v>
      </c>
      <c r="L185" s="10"/>
      <c r="M185" s="50"/>
      <c r="N185" s="111"/>
      <c r="O185" s="40"/>
      <c r="P185" s="9"/>
      <c r="Q185" s="9"/>
      <c r="S185" s="6"/>
      <c r="Y185" s="6"/>
      <c r="Z185" s="6"/>
      <c r="AF185" s="6"/>
    </row>
    <row r="186" spans="2:32" outlineLevel="1" x14ac:dyDescent="0.2">
      <c r="B186" s="42">
        <f t="shared" si="51"/>
        <v>141</v>
      </c>
      <c r="C186" s="70" t="s">
        <v>368</v>
      </c>
      <c r="D186" s="71" t="s">
        <v>369</v>
      </c>
      <c r="E186" s="72" t="s">
        <v>25</v>
      </c>
      <c r="F186" s="73">
        <v>3</v>
      </c>
      <c r="G186" s="74">
        <f>G183+G185</f>
        <v>-14.577774435843459</v>
      </c>
      <c r="H186" s="75">
        <f>H183+H185</f>
        <v>-15.496540292288215</v>
      </c>
      <c r="I186" s="75">
        <f>I183+I185</f>
        <v>-15.981640086412295</v>
      </c>
      <c r="J186" s="75">
        <f>J183+J185</f>
        <v>-17.963915574779382</v>
      </c>
      <c r="K186" s="76">
        <f>K183+K185</f>
        <v>-21.585077687925295</v>
      </c>
      <c r="L186" s="10"/>
      <c r="M186" s="50" t="s">
        <v>370</v>
      </c>
      <c r="N186" s="111"/>
      <c r="O186" s="40"/>
      <c r="P186" s="9"/>
      <c r="Q186" s="9"/>
      <c r="S186" s="6"/>
      <c r="Y186" s="6"/>
      <c r="Z186" s="6"/>
      <c r="AF186" s="6"/>
    </row>
    <row r="187" spans="2:32" outlineLevel="1" x14ac:dyDescent="0.2">
      <c r="B187" s="42">
        <f t="shared" si="51"/>
        <v>142</v>
      </c>
      <c r="C187" s="43" t="s">
        <v>371</v>
      </c>
      <c r="D187" s="44" t="s">
        <v>372</v>
      </c>
      <c r="E187" s="45" t="s">
        <v>25</v>
      </c>
      <c r="F187" s="46">
        <v>3</v>
      </c>
      <c r="G187" s="74">
        <f t="shared" ref="G187:K188" si="53">G61/(1-G$128)</f>
        <v>-112.74281136592033</v>
      </c>
      <c r="H187" s="75">
        <f t="shared" si="53"/>
        <v>-115.27444999593027</v>
      </c>
      <c r="I187" s="75">
        <f t="shared" si="53"/>
        <v>-103.79429580910916</v>
      </c>
      <c r="J187" s="75">
        <f t="shared" si="53"/>
        <v>-139.51243812872966</v>
      </c>
      <c r="K187" s="76">
        <f t="shared" si="53"/>
        <v>-111.50791019586491</v>
      </c>
      <c r="L187" s="10"/>
      <c r="M187" s="50"/>
      <c r="N187" s="111"/>
      <c r="O187" s="40"/>
      <c r="P187" s="9"/>
      <c r="Q187" s="9"/>
      <c r="S187" s="6"/>
      <c r="Y187" s="6"/>
      <c r="Z187" s="6"/>
      <c r="AF187" s="6"/>
    </row>
    <row r="188" spans="2:32" outlineLevel="1" x14ac:dyDescent="0.2">
      <c r="B188" s="42">
        <f t="shared" si="51"/>
        <v>143</v>
      </c>
      <c r="C188" s="80" t="s">
        <v>373</v>
      </c>
      <c r="D188" s="44" t="s">
        <v>374</v>
      </c>
      <c r="E188" s="72" t="s">
        <v>25</v>
      </c>
      <c r="F188" s="73">
        <v>3</v>
      </c>
      <c r="G188" s="74">
        <f t="shared" si="53"/>
        <v>0</v>
      </c>
      <c r="H188" s="75">
        <f t="shared" si="53"/>
        <v>0</v>
      </c>
      <c r="I188" s="75">
        <f t="shared" si="53"/>
        <v>0</v>
      </c>
      <c r="J188" s="75">
        <f t="shared" si="53"/>
        <v>0</v>
      </c>
      <c r="K188" s="76">
        <f t="shared" si="53"/>
        <v>0</v>
      </c>
      <c r="L188" s="10"/>
      <c r="M188" s="50"/>
      <c r="N188" s="111"/>
      <c r="O188" s="40"/>
      <c r="P188" s="9"/>
      <c r="Q188" s="9"/>
      <c r="S188" s="6"/>
      <c r="Y188" s="6"/>
      <c r="Z188" s="6"/>
      <c r="AF188" s="6"/>
    </row>
    <row r="189" spans="2:32" outlineLevel="1" x14ac:dyDescent="0.2">
      <c r="B189" s="42">
        <f t="shared" si="51"/>
        <v>144</v>
      </c>
      <c r="C189" s="70" t="s">
        <v>375</v>
      </c>
      <c r="D189" s="71" t="s">
        <v>376</v>
      </c>
      <c r="E189" s="72" t="s">
        <v>25</v>
      </c>
      <c r="F189" s="73">
        <v>3</v>
      </c>
      <c r="G189" s="74">
        <f>SUM(G187:G188)</f>
        <v>-112.74281136592033</v>
      </c>
      <c r="H189" s="75">
        <f>SUM(H187:H188)</f>
        <v>-115.27444999593027</v>
      </c>
      <c r="I189" s="75">
        <f>SUM(I187:I188)</f>
        <v>-103.79429580910916</v>
      </c>
      <c r="J189" s="75">
        <f>SUM(J187:J188)</f>
        <v>-139.51243812872966</v>
      </c>
      <c r="K189" s="76">
        <f>SUM(K187:K188)</f>
        <v>-111.50791019586491</v>
      </c>
      <c r="L189" s="10"/>
      <c r="M189" s="50" t="s">
        <v>377</v>
      </c>
      <c r="N189" s="111"/>
      <c r="O189" s="40"/>
      <c r="P189" s="9"/>
      <c r="Q189" s="9"/>
      <c r="S189" s="6"/>
      <c r="Y189" s="6"/>
      <c r="Z189" s="6"/>
      <c r="AF189" s="6"/>
    </row>
    <row r="190" spans="2:32" outlineLevel="1" x14ac:dyDescent="0.2">
      <c r="B190" s="42">
        <f t="shared" si="51"/>
        <v>145</v>
      </c>
      <c r="C190" s="43" t="s">
        <v>378</v>
      </c>
      <c r="D190" s="44" t="s">
        <v>379</v>
      </c>
      <c r="E190" s="45" t="s">
        <v>25</v>
      </c>
      <c r="F190" s="46">
        <v>3</v>
      </c>
      <c r="G190" s="74">
        <f t="shared" ref="G190:K191" si="54">G64/(1-G$128)</f>
        <v>-27.521575704662816</v>
      </c>
      <c r="H190" s="75">
        <f t="shared" si="54"/>
        <v>-29.001592313025991</v>
      </c>
      <c r="I190" s="75">
        <f t="shared" si="54"/>
        <v>-27.433720493300751</v>
      </c>
      <c r="J190" s="75">
        <f t="shared" si="54"/>
        <v>-26.394820320382102</v>
      </c>
      <c r="K190" s="76">
        <f t="shared" si="54"/>
        <v>-27.191133019580857</v>
      </c>
      <c r="L190" s="10"/>
      <c r="M190" s="50"/>
      <c r="N190" s="111"/>
      <c r="O190" s="40"/>
      <c r="P190" s="9"/>
      <c r="Q190" s="9"/>
      <c r="S190" s="6"/>
      <c r="Y190" s="6"/>
      <c r="Z190" s="6"/>
      <c r="AF190" s="6"/>
    </row>
    <row r="191" spans="2:32" outlineLevel="1" x14ac:dyDescent="0.2">
      <c r="B191" s="42">
        <f t="shared" si="51"/>
        <v>146</v>
      </c>
      <c r="C191" s="80" t="s">
        <v>380</v>
      </c>
      <c r="D191" s="71" t="s">
        <v>381</v>
      </c>
      <c r="E191" s="72" t="s">
        <v>25</v>
      </c>
      <c r="F191" s="73">
        <v>3</v>
      </c>
      <c r="G191" s="74">
        <f t="shared" si="54"/>
        <v>0</v>
      </c>
      <c r="H191" s="75">
        <f t="shared" si="54"/>
        <v>0</v>
      </c>
      <c r="I191" s="75">
        <f t="shared" si="54"/>
        <v>0</v>
      </c>
      <c r="J191" s="75">
        <f t="shared" si="54"/>
        <v>0</v>
      </c>
      <c r="K191" s="76">
        <f t="shared" si="54"/>
        <v>0</v>
      </c>
      <c r="L191" s="10"/>
      <c r="M191" s="50"/>
      <c r="N191" s="111"/>
      <c r="O191" s="40"/>
      <c r="P191" s="9"/>
      <c r="Q191" s="9"/>
      <c r="S191" s="6"/>
      <c r="Y191" s="6"/>
      <c r="Z191" s="6"/>
      <c r="AF191" s="6"/>
    </row>
    <row r="192" spans="2:32" outlineLevel="1" x14ac:dyDescent="0.2">
      <c r="B192" s="42">
        <f t="shared" si="51"/>
        <v>147</v>
      </c>
      <c r="C192" s="70" t="s">
        <v>382</v>
      </c>
      <c r="D192" s="71" t="s">
        <v>383</v>
      </c>
      <c r="E192" s="72" t="s">
        <v>25</v>
      </c>
      <c r="F192" s="73">
        <v>3</v>
      </c>
      <c r="G192" s="74">
        <f>SUM(G190:G191)</f>
        <v>-27.521575704662816</v>
      </c>
      <c r="H192" s="75">
        <f>SUM(H190:H191)</f>
        <v>-29.001592313025991</v>
      </c>
      <c r="I192" s="75">
        <f>SUM(I190:I191)</f>
        <v>-27.433720493300751</v>
      </c>
      <c r="J192" s="75">
        <f>SUM(J190:J191)</f>
        <v>-26.394820320382102</v>
      </c>
      <c r="K192" s="76">
        <f>SUM(K190:K191)</f>
        <v>-27.191133019580857</v>
      </c>
      <c r="L192" s="10"/>
      <c r="M192" s="50" t="s">
        <v>384</v>
      </c>
      <c r="N192" s="111"/>
      <c r="O192" s="40"/>
      <c r="P192" s="9"/>
      <c r="Q192" s="9"/>
      <c r="S192" s="6"/>
      <c r="Y192" s="6"/>
      <c r="Z192" s="6"/>
      <c r="AF192" s="6"/>
    </row>
    <row r="193" spans="2:32" outlineLevel="1" x14ac:dyDescent="0.2">
      <c r="B193" s="42">
        <f t="shared" si="51"/>
        <v>148</v>
      </c>
      <c r="C193" s="43" t="s">
        <v>385</v>
      </c>
      <c r="D193" s="44" t="s">
        <v>386</v>
      </c>
      <c r="E193" s="45" t="s">
        <v>25</v>
      </c>
      <c r="F193" s="46">
        <v>3</v>
      </c>
      <c r="G193" s="74">
        <f t="shared" ref="G193:K194" si="55">G67/(1-G$128)</f>
        <v>0</v>
      </c>
      <c r="H193" s="75">
        <f t="shared" si="55"/>
        <v>0</v>
      </c>
      <c r="I193" s="75">
        <f t="shared" si="55"/>
        <v>0</v>
      </c>
      <c r="J193" s="75">
        <f t="shared" si="55"/>
        <v>0</v>
      </c>
      <c r="K193" s="76">
        <f t="shared" si="55"/>
        <v>0</v>
      </c>
      <c r="L193" s="10"/>
      <c r="M193" s="50"/>
      <c r="N193" s="111"/>
      <c r="O193" s="40"/>
      <c r="P193" s="9"/>
      <c r="Q193" s="9"/>
      <c r="S193" s="6"/>
      <c r="Y193" s="6"/>
      <c r="Z193" s="6"/>
      <c r="AF193" s="6"/>
    </row>
    <row r="194" spans="2:32" outlineLevel="1" x14ac:dyDescent="0.2">
      <c r="B194" s="42">
        <f t="shared" si="51"/>
        <v>149</v>
      </c>
      <c r="C194" s="80" t="s">
        <v>387</v>
      </c>
      <c r="D194" s="71" t="s">
        <v>388</v>
      </c>
      <c r="E194" s="72" t="s">
        <v>25</v>
      </c>
      <c r="F194" s="73">
        <v>3</v>
      </c>
      <c r="G194" s="74">
        <f t="shared" si="55"/>
        <v>0</v>
      </c>
      <c r="H194" s="75">
        <f t="shared" si="55"/>
        <v>0</v>
      </c>
      <c r="I194" s="75">
        <f t="shared" si="55"/>
        <v>0</v>
      </c>
      <c r="J194" s="75">
        <f t="shared" si="55"/>
        <v>0</v>
      </c>
      <c r="K194" s="76">
        <f t="shared" si="55"/>
        <v>0</v>
      </c>
      <c r="L194" s="10"/>
      <c r="M194" s="50"/>
      <c r="N194" s="111"/>
      <c r="O194" s="40"/>
      <c r="P194" s="9"/>
      <c r="Q194" s="9"/>
      <c r="S194" s="6"/>
      <c r="Y194" s="6"/>
      <c r="Z194" s="6"/>
      <c r="AF194" s="6"/>
    </row>
    <row r="195" spans="2:32" ht="15" outlineLevel="1" thickBot="1" x14ac:dyDescent="0.25">
      <c r="B195" s="55">
        <f t="shared" si="51"/>
        <v>150</v>
      </c>
      <c r="C195" s="86" t="s">
        <v>389</v>
      </c>
      <c r="D195" s="57" t="s">
        <v>390</v>
      </c>
      <c r="E195" s="58" t="s">
        <v>25</v>
      </c>
      <c r="F195" s="59">
        <v>3</v>
      </c>
      <c r="G195" s="87">
        <f>SUM(G193:G194)</f>
        <v>0</v>
      </c>
      <c r="H195" s="88">
        <f>SUM(H193:H194)</f>
        <v>0</v>
      </c>
      <c r="I195" s="88">
        <f>SUM(I193:I194)</f>
        <v>0</v>
      </c>
      <c r="J195" s="88">
        <f>SUM(J193:J194)</f>
        <v>0</v>
      </c>
      <c r="K195" s="89">
        <f>SUM(K193:K194)</f>
        <v>0</v>
      </c>
      <c r="L195" s="10"/>
      <c r="M195" s="90" t="s">
        <v>391</v>
      </c>
      <c r="N195" s="91"/>
      <c r="O195" s="40"/>
      <c r="P195" s="9"/>
      <c r="Q195" s="9"/>
      <c r="S195" s="6"/>
      <c r="Y195" s="6"/>
      <c r="Z195" s="6"/>
      <c r="AF195" s="6"/>
    </row>
    <row r="196" spans="2:32" ht="15" outlineLevel="1" thickBot="1" x14ac:dyDescent="0.25">
      <c r="B196" s="10"/>
      <c r="C196" s="10"/>
      <c r="D196" s="10"/>
      <c r="E196" s="10"/>
      <c r="F196" s="10"/>
      <c r="G196" s="10"/>
      <c r="H196" s="10"/>
      <c r="I196" s="10"/>
      <c r="J196" s="10"/>
      <c r="K196" s="10"/>
      <c r="L196" s="10"/>
      <c r="M196" s="65"/>
      <c r="N196" s="65"/>
      <c r="O196" s="40"/>
      <c r="P196" s="9"/>
      <c r="Q196" s="9"/>
      <c r="S196" s="6"/>
      <c r="Y196" s="6"/>
      <c r="Z196" s="6"/>
      <c r="AF196" s="6"/>
    </row>
    <row r="197" spans="2:32" ht="15" outlineLevel="1" thickBot="1" x14ac:dyDescent="0.25">
      <c r="B197" s="14" t="s">
        <v>392</v>
      </c>
      <c r="C197" s="29" t="s">
        <v>393</v>
      </c>
      <c r="D197" s="10"/>
      <c r="E197" s="10"/>
      <c r="F197" s="10"/>
      <c r="G197" s="10"/>
      <c r="H197" s="10"/>
      <c r="I197" s="10"/>
      <c r="J197" s="10"/>
      <c r="K197" s="10"/>
      <c r="L197" s="10"/>
      <c r="M197" s="65"/>
      <c r="N197" s="65"/>
      <c r="O197" s="40"/>
      <c r="P197" s="9"/>
      <c r="Q197" s="9"/>
      <c r="S197" s="6"/>
      <c r="Y197" s="6"/>
      <c r="Z197" s="6"/>
      <c r="AF197" s="6"/>
    </row>
    <row r="198" spans="2:32" outlineLevel="1" x14ac:dyDescent="0.2">
      <c r="B198" s="30">
        <v>151</v>
      </c>
      <c r="C198" s="31" t="s">
        <v>394</v>
      </c>
      <c r="D198" s="32" t="s">
        <v>395</v>
      </c>
      <c r="E198" s="33" t="s">
        <v>25</v>
      </c>
      <c r="F198" s="34">
        <v>3</v>
      </c>
      <c r="G198" s="144">
        <f t="shared" ref="G198:K199" si="56">G72/(1-G$128)</f>
        <v>14.258665837589994</v>
      </c>
      <c r="H198" s="145">
        <f t="shared" si="56"/>
        <v>17.561760939674731</v>
      </c>
      <c r="I198" s="145">
        <f t="shared" si="56"/>
        <v>21.114346369265572</v>
      </c>
      <c r="J198" s="145">
        <f t="shared" si="56"/>
        <v>21.694446159713465</v>
      </c>
      <c r="K198" s="146">
        <f t="shared" si="56"/>
        <v>22.473588960462006</v>
      </c>
      <c r="L198" s="10"/>
      <c r="M198" s="147" t="s">
        <v>396</v>
      </c>
      <c r="N198" s="148"/>
      <c r="O198" s="40"/>
      <c r="P198" s="9"/>
      <c r="Q198" s="9"/>
      <c r="S198" s="6"/>
      <c r="Y198" s="6"/>
      <c r="Z198" s="6"/>
      <c r="AF198" s="6"/>
    </row>
    <row r="199" spans="2:32" outlineLevel="1" x14ac:dyDescent="0.2">
      <c r="B199" s="42">
        <f>B198+1</f>
        <v>152</v>
      </c>
      <c r="C199" s="43" t="s">
        <v>397</v>
      </c>
      <c r="D199" s="44" t="s">
        <v>398</v>
      </c>
      <c r="E199" s="45" t="s">
        <v>25</v>
      </c>
      <c r="F199" s="46">
        <v>3</v>
      </c>
      <c r="G199" s="74">
        <f t="shared" si="56"/>
        <v>0</v>
      </c>
      <c r="H199" s="75">
        <f t="shared" si="56"/>
        <v>0</v>
      </c>
      <c r="I199" s="75">
        <f t="shared" si="56"/>
        <v>0</v>
      </c>
      <c r="J199" s="75">
        <f t="shared" si="56"/>
        <v>0</v>
      </c>
      <c r="K199" s="76">
        <f t="shared" si="56"/>
        <v>0</v>
      </c>
      <c r="L199" s="10"/>
      <c r="M199" s="50"/>
      <c r="N199" s="111"/>
      <c r="O199" s="40"/>
      <c r="P199" s="9"/>
      <c r="Q199" s="9"/>
      <c r="S199" s="6"/>
      <c r="Y199" s="6"/>
      <c r="Z199" s="6"/>
      <c r="AF199" s="6"/>
    </row>
    <row r="200" spans="2:32" ht="15" outlineLevel="1" thickBot="1" x14ac:dyDescent="0.25">
      <c r="B200" s="92">
        <f>B199+1</f>
        <v>153</v>
      </c>
      <c r="C200" s="93" t="s">
        <v>399</v>
      </c>
      <c r="D200" s="94" t="s">
        <v>400</v>
      </c>
      <c r="E200" s="95" t="s">
        <v>25</v>
      </c>
      <c r="F200" s="96">
        <v>3</v>
      </c>
      <c r="G200" s="97">
        <f>SUM(G198:G199)</f>
        <v>14.258665837589994</v>
      </c>
      <c r="H200" s="98">
        <f>SUM(H198:H199)</f>
        <v>17.561760939674731</v>
      </c>
      <c r="I200" s="98">
        <f>SUM(I198:I199)</f>
        <v>21.114346369265572</v>
      </c>
      <c r="J200" s="98">
        <f>SUM(J198:J199)</f>
        <v>21.694446159713465</v>
      </c>
      <c r="K200" s="99">
        <f>SUM(K198:K199)</f>
        <v>22.473588960462006</v>
      </c>
      <c r="L200" s="10"/>
      <c r="M200" s="63" t="s">
        <v>401</v>
      </c>
      <c r="N200" s="100"/>
      <c r="O200" s="40"/>
      <c r="P200" s="9"/>
      <c r="Q200" s="9"/>
      <c r="S200" s="6"/>
      <c r="Y200" s="6"/>
      <c r="Z200" s="6"/>
      <c r="AF200" s="6"/>
    </row>
    <row r="201" spans="2:32" ht="15" outlineLevel="1" thickBot="1" x14ac:dyDescent="0.25">
      <c r="B201" s="10"/>
      <c r="C201" s="10"/>
      <c r="D201" s="10"/>
      <c r="E201" s="10"/>
      <c r="F201" s="10"/>
      <c r="G201" s="10"/>
      <c r="H201" s="10"/>
      <c r="I201" s="10"/>
      <c r="J201" s="10"/>
      <c r="K201" s="10"/>
      <c r="L201" s="10"/>
      <c r="M201" s="65"/>
      <c r="N201" s="65"/>
      <c r="O201" s="40"/>
      <c r="P201" s="9"/>
      <c r="Q201" s="9"/>
      <c r="S201" s="6"/>
      <c r="Y201" s="6"/>
      <c r="Z201" s="6"/>
      <c r="AF201" s="6"/>
    </row>
    <row r="202" spans="2:32" ht="15" outlineLevel="1" thickBot="1" x14ac:dyDescent="0.25">
      <c r="B202" s="14" t="s">
        <v>402</v>
      </c>
      <c r="C202" s="29" t="s">
        <v>403</v>
      </c>
      <c r="D202" s="10"/>
      <c r="E202" s="10"/>
      <c r="F202" s="10"/>
      <c r="G202" s="10"/>
      <c r="H202" s="10"/>
      <c r="I202" s="10"/>
      <c r="J202" s="10"/>
      <c r="K202" s="10"/>
      <c r="L202" s="10"/>
      <c r="M202" s="65"/>
      <c r="N202" s="65"/>
      <c r="O202" s="40"/>
      <c r="P202" s="9"/>
      <c r="Q202" s="9"/>
      <c r="S202" s="6"/>
      <c r="Y202" s="6"/>
      <c r="Z202" s="6"/>
      <c r="AF202" s="6"/>
    </row>
    <row r="203" spans="2:32" outlineLevel="1" x14ac:dyDescent="0.2">
      <c r="B203" s="30">
        <v>154</v>
      </c>
      <c r="C203" s="31" t="s">
        <v>404</v>
      </c>
      <c r="D203" s="32" t="s">
        <v>405</v>
      </c>
      <c r="E203" s="33" t="s">
        <v>25</v>
      </c>
      <c r="F203" s="34">
        <v>3</v>
      </c>
      <c r="G203" s="144">
        <f t="shared" ref="G203:K204" si="57">G77/(1-G$128)</f>
        <v>-12.779149268305396</v>
      </c>
      <c r="H203" s="145">
        <f t="shared" si="57"/>
        <v>-13.790981434239589</v>
      </c>
      <c r="I203" s="145">
        <f t="shared" si="57"/>
        <v>-17.447724640268881</v>
      </c>
      <c r="J203" s="145">
        <f t="shared" si="57"/>
        <v>-18.631881156945251</v>
      </c>
      <c r="K203" s="146">
        <f t="shared" si="57"/>
        <v>-20.982489239413443</v>
      </c>
      <c r="L203" s="10"/>
      <c r="M203" s="147" t="s">
        <v>406</v>
      </c>
      <c r="N203" s="148"/>
      <c r="O203" s="40"/>
      <c r="P203" s="9"/>
      <c r="Q203" s="9"/>
      <c r="S203" s="6"/>
      <c r="Y203" s="6"/>
      <c r="Z203" s="6"/>
      <c r="AF203" s="6"/>
    </row>
    <row r="204" spans="2:32" outlineLevel="1" x14ac:dyDescent="0.2">
      <c r="B204" s="42">
        <f>B203+1</f>
        <v>155</v>
      </c>
      <c r="C204" s="43" t="s">
        <v>407</v>
      </c>
      <c r="D204" s="44" t="s">
        <v>408</v>
      </c>
      <c r="E204" s="45" t="s">
        <v>25</v>
      </c>
      <c r="F204" s="46">
        <v>3</v>
      </c>
      <c r="G204" s="74">
        <f t="shared" si="57"/>
        <v>0</v>
      </c>
      <c r="H204" s="75">
        <f t="shared" si="57"/>
        <v>0</v>
      </c>
      <c r="I204" s="75">
        <f t="shared" si="57"/>
        <v>0</v>
      </c>
      <c r="J204" s="75">
        <f t="shared" si="57"/>
        <v>0</v>
      </c>
      <c r="K204" s="76">
        <f t="shared" si="57"/>
        <v>0</v>
      </c>
      <c r="L204" s="10"/>
      <c r="M204" s="50"/>
      <c r="N204" s="111"/>
      <c r="O204" s="40"/>
      <c r="P204" s="9"/>
      <c r="Q204" s="9"/>
      <c r="S204" s="6"/>
      <c r="Y204" s="6"/>
      <c r="Z204" s="6"/>
      <c r="AF204" s="6"/>
    </row>
    <row r="205" spans="2:32" ht="15" outlineLevel="1" thickBot="1" x14ac:dyDescent="0.25">
      <c r="B205" s="92">
        <f>B204+1</f>
        <v>156</v>
      </c>
      <c r="C205" s="93" t="s">
        <v>409</v>
      </c>
      <c r="D205" s="94" t="s">
        <v>410</v>
      </c>
      <c r="E205" s="95" t="s">
        <v>25</v>
      </c>
      <c r="F205" s="96">
        <v>3</v>
      </c>
      <c r="G205" s="97">
        <f>SUM(G203:G204)</f>
        <v>-12.779149268305396</v>
      </c>
      <c r="H205" s="98">
        <f>SUM(H203:H204)</f>
        <v>-13.790981434239589</v>
      </c>
      <c r="I205" s="98">
        <f>SUM(I203:I204)</f>
        <v>-17.447724640268881</v>
      </c>
      <c r="J205" s="98">
        <f>SUM(J203:J204)</f>
        <v>-18.631881156945251</v>
      </c>
      <c r="K205" s="99">
        <f>SUM(K203:K204)</f>
        <v>-20.982489239413443</v>
      </c>
      <c r="L205" s="10"/>
      <c r="M205" s="63" t="s">
        <v>411</v>
      </c>
      <c r="N205" s="100"/>
      <c r="O205" s="40"/>
      <c r="P205" s="9"/>
      <c r="Q205" s="9"/>
      <c r="S205" s="6"/>
      <c r="Y205" s="6"/>
      <c r="Z205" s="6"/>
      <c r="AF205" s="6"/>
    </row>
    <row r="206" spans="2:32" ht="15" outlineLevel="1" thickBot="1" x14ac:dyDescent="0.25">
      <c r="B206" s="10"/>
      <c r="C206" s="10"/>
      <c r="D206" s="10"/>
      <c r="E206" s="10"/>
      <c r="F206" s="10"/>
      <c r="G206" s="10"/>
      <c r="H206" s="10"/>
      <c r="I206" s="10"/>
      <c r="J206" s="10"/>
      <c r="K206" s="10"/>
      <c r="L206" s="10"/>
      <c r="M206" s="65"/>
      <c r="N206" s="65"/>
      <c r="O206" s="40"/>
      <c r="P206" s="9"/>
      <c r="Q206" s="9"/>
      <c r="S206" s="6"/>
      <c r="Y206" s="6"/>
      <c r="Z206" s="6"/>
      <c r="AF206" s="6"/>
    </row>
    <row r="207" spans="2:32" ht="15" outlineLevel="1" thickBot="1" x14ac:dyDescent="0.25">
      <c r="B207" s="14" t="s">
        <v>412</v>
      </c>
      <c r="C207" s="29" t="s">
        <v>413</v>
      </c>
      <c r="D207" s="10"/>
      <c r="E207" s="10"/>
      <c r="F207" s="10"/>
      <c r="G207" s="10"/>
      <c r="H207" s="10"/>
      <c r="I207" s="10"/>
      <c r="J207" s="10"/>
      <c r="K207" s="10"/>
      <c r="L207" s="10"/>
      <c r="M207" s="65"/>
      <c r="N207" s="65"/>
      <c r="O207" s="40"/>
      <c r="P207" s="9"/>
      <c r="Q207" s="9"/>
      <c r="S207" s="6"/>
      <c r="Y207" s="6"/>
      <c r="Z207" s="6"/>
      <c r="AF207" s="6"/>
    </row>
    <row r="208" spans="2:32" ht="15" outlineLevel="1" thickBot="1" x14ac:dyDescent="0.25">
      <c r="B208" s="92">
        <v>157</v>
      </c>
      <c r="C208" s="93" t="s">
        <v>414</v>
      </c>
      <c r="D208" s="102" t="s">
        <v>415</v>
      </c>
      <c r="E208" s="103" t="s">
        <v>25</v>
      </c>
      <c r="F208" s="104">
        <v>3</v>
      </c>
      <c r="G208" s="149">
        <f>G82/(1-G$128)</f>
        <v>0</v>
      </c>
      <c r="H208" s="150">
        <f>H82/(1-H$128)</f>
        <v>0</v>
      </c>
      <c r="I208" s="150">
        <f>I82/(1-I$128)</f>
        <v>0</v>
      </c>
      <c r="J208" s="150">
        <f>J82/(1-J$128)</f>
        <v>0</v>
      </c>
      <c r="K208" s="151">
        <f>K82/(1-K$128)</f>
        <v>0</v>
      </c>
      <c r="L208" s="10"/>
      <c r="M208" s="152" t="s">
        <v>416</v>
      </c>
      <c r="N208" s="109"/>
      <c r="O208" s="40"/>
      <c r="P208" s="9"/>
      <c r="Q208" s="9"/>
      <c r="S208" s="6"/>
      <c r="Y208" s="6"/>
      <c r="Z208" s="6"/>
      <c r="AF208" s="6"/>
    </row>
    <row r="209" spans="2:32" ht="15" outlineLevel="1" thickBot="1" x14ac:dyDescent="0.25">
      <c r="B209" s="10"/>
      <c r="C209" s="10"/>
      <c r="D209" s="10"/>
      <c r="E209" s="10"/>
      <c r="F209" s="10"/>
      <c r="G209" s="10"/>
      <c r="H209" s="10"/>
      <c r="I209" s="10"/>
      <c r="J209" s="10"/>
      <c r="K209" s="10"/>
      <c r="L209" s="10"/>
      <c r="M209" s="65"/>
      <c r="N209" s="65"/>
      <c r="O209" s="40"/>
      <c r="P209" s="9"/>
      <c r="Q209" s="9"/>
      <c r="S209" s="6"/>
      <c r="Y209" s="6"/>
      <c r="Z209" s="6"/>
      <c r="AF209" s="6"/>
    </row>
    <row r="210" spans="2:32" ht="15" outlineLevel="1" thickBot="1" x14ac:dyDescent="0.25">
      <c r="B210" s="14" t="s">
        <v>417</v>
      </c>
      <c r="C210" s="29" t="s">
        <v>418</v>
      </c>
      <c r="D210" s="10"/>
      <c r="E210" s="10"/>
      <c r="F210" s="10"/>
      <c r="G210" s="10"/>
      <c r="H210" s="10"/>
      <c r="I210" s="10"/>
      <c r="J210" s="10"/>
      <c r="K210" s="10"/>
      <c r="L210" s="10"/>
      <c r="M210" s="65"/>
      <c r="N210" s="65"/>
      <c r="O210" s="40"/>
      <c r="P210" s="9"/>
      <c r="Q210" s="9"/>
      <c r="S210" s="6"/>
      <c r="Y210" s="6"/>
      <c r="Z210" s="6"/>
      <c r="AF210" s="6"/>
    </row>
    <row r="211" spans="2:32" ht="15" outlineLevel="1" thickBot="1" x14ac:dyDescent="0.25">
      <c r="B211" s="92">
        <v>158</v>
      </c>
      <c r="C211" s="93" t="s">
        <v>419</v>
      </c>
      <c r="D211" s="102" t="s">
        <v>420</v>
      </c>
      <c r="E211" s="103" t="s">
        <v>25</v>
      </c>
      <c r="F211" s="104">
        <v>3</v>
      </c>
      <c r="G211" s="149">
        <f>G85/(1-G$128)</f>
        <v>0</v>
      </c>
      <c r="H211" s="150">
        <f>H85/(1-H$128)</f>
        <v>0</v>
      </c>
      <c r="I211" s="150">
        <f>I85/(1-I$128)</f>
        <v>0</v>
      </c>
      <c r="J211" s="150">
        <f>J85/(1-J$128)</f>
        <v>0</v>
      </c>
      <c r="K211" s="151">
        <f>K85/(1-K$128)</f>
        <v>0</v>
      </c>
      <c r="L211" s="10"/>
      <c r="M211" s="152" t="s">
        <v>421</v>
      </c>
      <c r="N211" s="109"/>
      <c r="O211" s="40"/>
      <c r="P211" s="9"/>
      <c r="Q211" s="9"/>
      <c r="S211" s="6"/>
      <c r="Y211" s="6"/>
      <c r="Z211" s="6"/>
      <c r="AF211" s="6"/>
    </row>
    <row r="212" spans="2:32" ht="15" outlineLevel="1" thickBot="1" x14ac:dyDescent="0.25">
      <c r="B212" s="10"/>
      <c r="C212" s="10"/>
      <c r="D212" s="10"/>
      <c r="E212" s="10"/>
      <c r="F212" s="10"/>
      <c r="G212" s="10"/>
      <c r="H212" s="10"/>
      <c r="I212" s="10"/>
      <c r="J212" s="10"/>
      <c r="K212" s="10"/>
      <c r="L212" s="10"/>
      <c r="M212" s="65"/>
      <c r="N212" s="65"/>
      <c r="O212" s="40"/>
      <c r="P212" s="9"/>
      <c r="Q212" s="9"/>
      <c r="S212" s="6"/>
      <c r="Y212" s="6"/>
      <c r="Z212" s="6"/>
      <c r="AF212" s="6"/>
    </row>
    <row r="213" spans="2:32" ht="15" outlineLevel="1" thickBot="1" x14ac:dyDescent="0.25">
      <c r="B213" s="14" t="s">
        <v>422</v>
      </c>
      <c r="C213" s="29" t="s">
        <v>423</v>
      </c>
      <c r="D213" s="10"/>
      <c r="E213" s="10"/>
      <c r="F213" s="10"/>
      <c r="G213" s="10"/>
      <c r="H213" s="10"/>
      <c r="I213" s="10"/>
      <c r="J213" s="10"/>
      <c r="K213" s="10"/>
      <c r="L213" s="10"/>
      <c r="M213" s="65"/>
      <c r="N213" s="65"/>
      <c r="O213" s="40"/>
      <c r="P213" s="9"/>
      <c r="Q213" s="9"/>
      <c r="S213" s="6"/>
      <c r="Y213" s="6"/>
      <c r="Z213" s="6"/>
      <c r="AF213" s="6"/>
    </row>
    <row r="214" spans="2:32" outlineLevel="1" x14ac:dyDescent="0.2">
      <c r="B214" s="30">
        <v>159</v>
      </c>
      <c r="C214" s="31" t="s">
        <v>424</v>
      </c>
      <c r="D214" s="32" t="s">
        <v>425</v>
      </c>
      <c r="E214" s="33" t="s">
        <v>25</v>
      </c>
      <c r="F214" s="34">
        <v>3</v>
      </c>
      <c r="G214" s="144">
        <f t="shared" ref="G214:K219" si="58">G88/(1-G$128)</f>
        <v>2.4301692585630006</v>
      </c>
      <c r="H214" s="145">
        <f t="shared" si="58"/>
        <v>5.6403067629746149</v>
      </c>
      <c r="I214" s="145">
        <f t="shared" si="58"/>
        <v>8.0889369523548389</v>
      </c>
      <c r="J214" s="145">
        <f t="shared" si="58"/>
        <v>23.12662414660096</v>
      </c>
      <c r="K214" s="146">
        <f t="shared" si="58"/>
        <v>12.145079437349427</v>
      </c>
      <c r="L214" s="10"/>
      <c r="M214" s="147" t="s">
        <v>426</v>
      </c>
      <c r="N214" s="148"/>
      <c r="O214" s="40"/>
      <c r="P214" s="9"/>
      <c r="Q214" s="9"/>
      <c r="S214" s="6"/>
      <c r="Y214" s="6"/>
      <c r="Z214" s="6"/>
      <c r="AF214" s="6"/>
    </row>
    <row r="215" spans="2:32" outlineLevel="1" x14ac:dyDescent="0.2">
      <c r="B215" s="42">
        <f>B214+1</f>
        <v>160</v>
      </c>
      <c r="C215" s="43" t="s">
        <v>427</v>
      </c>
      <c r="D215" s="44" t="s">
        <v>428</v>
      </c>
      <c r="E215" s="45" t="s">
        <v>25</v>
      </c>
      <c r="F215" s="46">
        <v>3</v>
      </c>
      <c r="G215" s="74">
        <f t="shared" si="58"/>
        <v>0.59290312137009071</v>
      </c>
      <c r="H215" s="75">
        <f t="shared" si="58"/>
        <v>8.1495424466691904E-2</v>
      </c>
      <c r="I215" s="75">
        <f t="shared" si="58"/>
        <v>0.26446521766542835</v>
      </c>
      <c r="J215" s="75">
        <f t="shared" si="58"/>
        <v>0.26550483592506308</v>
      </c>
      <c r="K215" s="76">
        <f t="shared" si="58"/>
        <v>0.29457255787120329</v>
      </c>
      <c r="L215" s="10"/>
      <c r="M215" s="50"/>
      <c r="N215" s="111"/>
      <c r="O215" s="40"/>
      <c r="P215" s="9"/>
      <c r="Q215" s="9"/>
      <c r="S215" s="6"/>
      <c r="Y215" s="6"/>
      <c r="Z215" s="6"/>
      <c r="AF215" s="6"/>
    </row>
    <row r="216" spans="2:32" outlineLevel="1" x14ac:dyDescent="0.2">
      <c r="B216" s="42">
        <f>B215+1</f>
        <v>161</v>
      </c>
      <c r="C216" s="43" t="s">
        <v>429</v>
      </c>
      <c r="D216" s="44" t="s">
        <v>430</v>
      </c>
      <c r="E216" s="45" t="s">
        <v>25</v>
      </c>
      <c r="F216" s="46">
        <v>3</v>
      </c>
      <c r="G216" s="74">
        <f t="shared" si="58"/>
        <v>16.440734749423424</v>
      </c>
      <c r="H216" s="75">
        <f t="shared" si="58"/>
        <v>12.748944705405412</v>
      </c>
      <c r="I216" s="75">
        <f t="shared" si="58"/>
        <v>14.271910531712649</v>
      </c>
      <c r="J216" s="75">
        <f t="shared" si="58"/>
        <v>13.827058251551044</v>
      </c>
      <c r="K216" s="76">
        <f t="shared" si="58"/>
        <v>9.7551687966813088</v>
      </c>
      <c r="L216" s="10"/>
      <c r="M216" s="50"/>
      <c r="N216" s="111"/>
      <c r="O216" s="40"/>
      <c r="P216" s="9"/>
      <c r="Q216" s="9"/>
      <c r="S216" s="6"/>
      <c r="Y216" s="6"/>
      <c r="Z216" s="6"/>
      <c r="AF216" s="6"/>
    </row>
    <row r="217" spans="2:32" outlineLevel="1" x14ac:dyDescent="0.2">
      <c r="B217" s="42">
        <f>B216+1</f>
        <v>162</v>
      </c>
      <c r="C217" s="43" t="s">
        <v>431</v>
      </c>
      <c r="D217" s="44" t="s">
        <v>432</v>
      </c>
      <c r="E217" s="45" t="s">
        <v>25</v>
      </c>
      <c r="F217" s="46">
        <v>3</v>
      </c>
      <c r="G217" s="74">
        <f t="shared" si="58"/>
        <v>0.73452964495505968</v>
      </c>
      <c r="H217" s="75">
        <f t="shared" si="58"/>
        <v>0.77188675389614514</v>
      </c>
      <c r="I217" s="75">
        <f t="shared" si="58"/>
        <v>2.8885518596010837</v>
      </c>
      <c r="J217" s="75">
        <f t="shared" si="58"/>
        <v>1.3166530716930975</v>
      </c>
      <c r="K217" s="76">
        <f t="shared" si="58"/>
        <v>1.5323370855674725</v>
      </c>
      <c r="L217" s="10"/>
      <c r="M217" s="50"/>
      <c r="N217" s="111"/>
      <c r="O217" s="40"/>
      <c r="P217" s="9"/>
      <c r="Q217" s="9"/>
      <c r="S217" s="6"/>
      <c r="Y217" s="6"/>
      <c r="Z217" s="6"/>
      <c r="AF217" s="6"/>
    </row>
    <row r="218" spans="2:32" outlineLevel="1" x14ac:dyDescent="0.2">
      <c r="B218" s="42">
        <f>B217+1</f>
        <v>163</v>
      </c>
      <c r="C218" s="43" t="s">
        <v>433</v>
      </c>
      <c r="D218" s="44" t="s">
        <v>434</v>
      </c>
      <c r="E218" s="45" t="s">
        <v>25</v>
      </c>
      <c r="F218" s="46">
        <v>3</v>
      </c>
      <c r="G218" s="74">
        <f t="shared" si="58"/>
        <v>0</v>
      </c>
      <c r="H218" s="75">
        <f t="shared" si="58"/>
        <v>0</v>
      </c>
      <c r="I218" s="75">
        <f t="shared" si="58"/>
        <v>0</v>
      </c>
      <c r="J218" s="75">
        <f t="shared" si="58"/>
        <v>0</v>
      </c>
      <c r="K218" s="76">
        <f t="shared" si="58"/>
        <v>0</v>
      </c>
      <c r="L218" s="10"/>
      <c r="M218" s="50"/>
      <c r="N218" s="111"/>
      <c r="O218" s="40"/>
      <c r="P218" s="9"/>
      <c r="Q218" s="9"/>
      <c r="S218" s="6"/>
      <c r="Y218" s="6"/>
      <c r="Z218" s="6"/>
      <c r="AF218" s="6"/>
    </row>
    <row r="219" spans="2:32" ht="15" outlineLevel="1" thickBot="1" x14ac:dyDescent="0.25">
      <c r="B219" s="92">
        <f>B218+1</f>
        <v>164</v>
      </c>
      <c r="C219" s="112" t="s">
        <v>435</v>
      </c>
      <c r="D219" s="94" t="s">
        <v>436</v>
      </c>
      <c r="E219" s="95" t="s">
        <v>25</v>
      </c>
      <c r="F219" s="96">
        <v>3</v>
      </c>
      <c r="G219" s="97">
        <f t="shared" si="58"/>
        <v>8.5552926813309931</v>
      </c>
      <c r="H219" s="98">
        <f t="shared" si="58"/>
        <v>8.6454577575497424</v>
      </c>
      <c r="I219" s="98">
        <f t="shared" si="58"/>
        <v>8.7482525642004365</v>
      </c>
      <c r="J219" s="98">
        <f t="shared" si="58"/>
        <v>8.6111186880725477</v>
      </c>
      <c r="K219" s="99">
        <f t="shared" si="58"/>
        <v>8.7973090266698488</v>
      </c>
      <c r="L219" s="10"/>
      <c r="M219" s="63"/>
      <c r="N219" s="100"/>
      <c r="O219" s="40"/>
      <c r="P219" s="9"/>
      <c r="Q219" s="9"/>
      <c r="S219" s="6"/>
      <c r="Y219" s="6"/>
      <c r="Z219" s="6"/>
      <c r="AF219" s="6"/>
    </row>
    <row r="220" spans="2:32" ht="15" outlineLevel="1" thickBot="1" x14ac:dyDescent="0.25">
      <c r="B220" s="10"/>
      <c r="C220" s="10"/>
      <c r="D220" s="10"/>
      <c r="E220" s="10"/>
      <c r="F220" s="10"/>
      <c r="G220" s="10"/>
      <c r="H220" s="10"/>
      <c r="I220" s="10"/>
      <c r="J220" s="10"/>
      <c r="K220" s="10"/>
      <c r="L220" s="10"/>
      <c r="M220" s="65"/>
      <c r="N220" s="65"/>
      <c r="O220" s="40"/>
      <c r="P220" s="9"/>
      <c r="Q220" s="9"/>
      <c r="S220" s="6"/>
      <c r="Y220" s="6"/>
      <c r="Z220" s="6"/>
      <c r="AF220" s="6"/>
    </row>
    <row r="221" spans="2:32" ht="15" outlineLevel="1" thickBot="1" x14ac:dyDescent="0.25">
      <c r="B221" s="14" t="s">
        <v>437</v>
      </c>
      <c r="C221" s="29" t="s">
        <v>438</v>
      </c>
      <c r="D221" s="10"/>
      <c r="E221" s="10"/>
      <c r="F221" s="10"/>
      <c r="G221" s="10"/>
      <c r="H221" s="10"/>
      <c r="I221" s="10"/>
      <c r="J221" s="10"/>
      <c r="K221" s="10"/>
      <c r="L221" s="10"/>
      <c r="M221" s="65"/>
      <c r="N221" s="65"/>
      <c r="O221" s="40"/>
      <c r="P221" s="9"/>
      <c r="Q221" s="9"/>
      <c r="S221" s="6"/>
      <c r="Y221" s="6"/>
      <c r="Z221" s="6"/>
      <c r="AF221" s="6"/>
    </row>
    <row r="222" spans="2:32" outlineLevel="1" x14ac:dyDescent="0.2">
      <c r="B222" s="30">
        <v>165</v>
      </c>
      <c r="C222" s="31" t="s">
        <v>439</v>
      </c>
      <c r="D222" s="32" t="s">
        <v>440</v>
      </c>
      <c r="E222" s="33" t="s">
        <v>25</v>
      </c>
      <c r="F222" s="34">
        <v>3</v>
      </c>
      <c r="G222" s="144">
        <f t="shared" ref="G222:K227" si="59">G96/(1-G$128)</f>
        <v>-58.863495202977496</v>
      </c>
      <c r="H222" s="145">
        <f t="shared" si="59"/>
        <v>-63.125046991977136</v>
      </c>
      <c r="I222" s="145">
        <f t="shared" si="59"/>
        <v>-68.933187655873041</v>
      </c>
      <c r="J222" s="145">
        <f t="shared" si="59"/>
        <v>-77.960220254895816</v>
      </c>
      <c r="K222" s="146">
        <f t="shared" si="59"/>
        <v>-78.919452316272213</v>
      </c>
      <c r="L222" s="10"/>
      <c r="M222" s="147" t="s">
        <v>441</v>
      </c>
      <c r="N222" s="148"/>
      <c r="O222" s="40"/>
      <c r="P222" s="9"/>
      <c r="Q222" s="9"/>
      <c r="S222" s="6"/>
      <c r="Y222" s="6"/>
      <c r="Z222" s="6"/>
      <c r="AF222" s="6"/>
    </row>
    <row r="223" spans="2:32" outlineLevel="1" x14ac:dyDescent="0.2">
      <c r="B223" s="42">
        <f>B222+1</f>
        <v>166</v>
      </c>
      <c r="C223" s="43" t="s">
        <v>442</v>
      </c>
      <c r="D223" s="44" t="s">
        <v>443</v>
      </c>
      <c r="E223" s="45" t="s">
        <v>25</v>
      </c>
      <c r="F223" s="46">
        <v>3</v>
      </c>
      <c r="G223" s="74">
        <f t="shared" si="59"/>
        <v>-5.2649174691891121E-2</v>
      </c>
      <c r="H223" s="75">
        <f t="shared" si="59"/>
        <v>-0.26153366506134851</v>
      </c>
      <c r="I223" s="75">
        <f t="shared" si="59"/>
        <v>-2.4791073906736578E-2</v>
      </c>
      <c r="J223" s="75">
        <f t="shared" si="59"/>
        <v>-2.5236882223954132E-2</v>
      </c>
      <c r="K223" s="76">
        <f t="shared" si="59"/>
        <v>-0.297629466008139</v>
      </c>
      <c r="L223" s="10"/>
      <c r="M223" s="50"/>
      <c r="N223" s="111"/>
      <c r="O223" s="40"/>
      <c r="P223" s="9"/>
      <c r="Q223" s="9"/>
      <c r="S223" s="6"/>
      <c r="Y223" s="6"/>
      <c r="Z223" s="6"/>
      <c r="AF223" s="6"/>
    </row>
    <row r="224" spans="2:32" outlineLevel="1" x14ac:dyDescent="0.2">
      <c r="B224" s="42">
        <f>B223+1</f>
        <v>167</v>
      </c>
      <c r="C224" s="43" t="s">
        <v>444</v>
      </c>
      <c r="D224" s="44" t="s">
        <v>445</v>
      </c>
      <c r="E224" s="45" t="s">
        <v>25</v>
      </c>
      <c r="F224" s="46">
        <v>3</v>
      </c>
      <c r="G224" s="74">
        <f t="shared" si="59"/>
        <v>-43.093958686756721</v>
      </c>
      <c r="H224" s="75">
        <f t="shared" si="59"/>
        <v>-55.389893167571813</v>
      </c>
      <c r="I224" s="75">
        <f t="shared" si="59"/>
        <v>-64.179712068696617</v>
      </c>
      <c r="J224" s="75">
        <f t="shared" si="59"/>
        <v>-74.972932612144078</v>
      </c>
      <c r="K224" s="76">
        <f t="shared" si="59"/>
        <v>-87.193974848421163</v>
      </c>
      <c r="L224" s="10"/>
      <c r="M224" s="50"/>
      <c r="N224" s="111"/>
      <c r="O224" s="40"/>
      <c r="P224" s="9"/>
      <c r="Q224" s="9"/>
      <c r="S224" s="6"/>
      <c r="Y224" s="6"/>
      <c r="Z224" s="6"/>
      <c r="AF224" s="6"/>
    </row>
    <row r="225" spans="2:32" outlineLevel="1" x14ac:dyDescent="0.2">
      <c r="B225" s="42">
        <f>B224+1</f>
        <v>168</v>
      </c>
      <c r="C225" s="43" t="s">
        <v>446</v>
      </c>
      <c r="D225" s="44" t="s">
        <v>447</v>
      </c>
      <c r="E225" s="45" t="s">
        <v>25</v>
      </c>
      <c r="F225" s="46">
        <v>3</v>
      </c>
      <c r="G225" s="74">
        <f t="shared" si="59"/>
        <v>-2.8605751047580301</v>
      </c>
      <c r="H225" s="75">
        <f t="shared" si="59"/>
        <v>-2.9748267013318221</v>
      </c>
      <c r="I225" s="75">
        <f t="shared" si="59"/>
        <v>-2.854953669240357</v>
      </c>
      <c r="J225" s="75">
        <f t="shared" si="59"/>
        <v>-2.8784207546998375</v>
      </c>
      <c r="K225" s="76">
        <f t="shared" si="59"/>
        <v>-2.9675025301886659</v>
      </c>
      <c r="L225" s="10"/>
      <c r="M225" s="50"/>
      <c r="N225" s="111"/>
      <c r="O225" s="40"/>
      <c r="P225" s="9"/>
      <c r="Q225" s="9"/>
      <c r="S225" s="6"/>
      <c r="Y225" s="6"/>
      <c r="Z225" s="6"/>
      <c r="AF225" s="6"/>
    </row>
    <row r="226" spans="2:32" outlineLevel="1" x14ac:dyDescent="0.2">
      <c r="B226" s="42">
        <f>B225+1</f>
        <v>169</v>
      </c>
      <c r="C226" s="43" t="s">
        <v>448</v>
      </c>
      <c r="D226" s="44" t="s">
        <v>449</v>
      </c>
      <c r="E226" s="45" t="s">
        <v>25</v>
      </c>
      <c r="F226" s="46">
        <v>3</v>
      </c>
      <c r="G226" s="74">
        <f t="shared" si="59"/>
        <v>0</v>
      </c>
      <c r="H226" s="75">
        <f t="shared" si="59"/>
        <v>0</v>
      </c>
      <c r="I226" s="75">
        <f t="shared" si="59"/>
        <v>0</v>
      </c>
      <c r="J226" s="75">
        <f t="shared" si="59"/>
        <v>0</v>
      </c>
      <c r="K226" s="76">
        <f t="shared" si="59"/>
        <v>0</v>
      </c>
      <c r="L226" s="10"/>
      <c r="M226" s="50"/>
      <c r="N226" s="111"/>
      <c r="O226" s="40"/>
      <c r="P226" s="9"/>
      <c r="Q226" s="9"/>
      <c r="S226" s="6"/>
      <c r="Y226" s="6"/>
      <c r="Z226" s="6"/>
      <c r="AF226" s="6"/>
    </row>
    <row r="227" spans="2:32" ht="15" outlineLevel="1" thickBot="1" x14ac:dyDescent="0.25">
      <c r="B227" s="92">
        <f>B226+1</f>
        <v>170</v>
      </c>
      <c r="C227" s="112" t="s">
        <v>450</v>
      </c>
      <c r="D227" s="94" t="s">
        <v>451</v>
      </c>
      <c r="E227" s="95" t="s">
        <v>25</v>
      </c>
      <c r="F227" s="96">
        <v>3</v>
      </c>
      <c r="G227" s="97">
        <f t="shared" si="59"/>
        <v>-15.293324738956633</v>
      </c>
      <c r="H227" s="98">
        <f t="shared" si="59"/>
        <v>-15.196680305322646</v>
      </c>
      <c r="I227" s="98">
        <f t="shared" si="59"/>
        <v>-15.342495480705878</v>
      </c>
      <c r="J227" s="98">
        <f t="shared" si="59"/>
        <v>-15.228120553353122</v>
      </c>
      <c r="K227" s="99">
        <f t="shared" si="59"/>
        <v>-15.473453012521281</v>
      </c>
      <c r="L227" s="10"/>
      <c r="M227" s="63"/>
      <c r="N227" s="100"/>
      <c r="O227" s="40"/>
      <c r="P227" s="9"/>
      <c r="Q227" s="9"/>
      <c r="S227" s="6"/>
      <c r="Y227" s="6"/>
      <c r="Z227" s="6"/>
      <c r="AF227" s="6"/>
    </row>
    <row r="228" spans="2:32" ht="15" outlineLevel="1" thickBot="1" x14ac:dyDescent="0.25">
      <c r="B228" s="10"/>
      <c r="C228" s="10"/>
      <c r="D228" s="10"/>
      <c r="E228" s="10"/>
      <c r="F228" s="10"/>
      <c r="G228" s="10"/>
      <c r="H228" s="10"/>
      <c r="I228" s="10"/>
      <c r="J228" s="10"/>
      <c r="K228" s="10"/>
      <c r="L228" s="10"/>
      <c r="M228" s="65"/>
      <c r="N228" s="65"/>
      <c r="O228" s="40"/>
      <c r="P228" s="9"/>
      <c r="Q228" s="9"/>
      <c r="S228" s="6"/>
      <c r="Y228" s="6"/>
      <c r="Z228" s="6"/>
      <c r="AF228" s="6"/>
    </row>
    <row r="229" spans="2:32" ht="15" outlineLevel="1" thickBot="1" x14ac:dyDescent="0.25">
      <c r="B229" s="14" t="s">
        <v>452</v>
      </c>
      <c r="C229" s="29" t="s">
        <v>453</v>
      </c>
      <c r="D229" s="10"/>
      <c r="E229" s="10"/>
      <c r="F229" s="10"/>
      <c r="G229" s="10"/>
      <c r="H229" s="10"/>
      <c r="I229" s="10"/>
      <c r="J229" s="10"/>
      <c r="K229" s="10"/>
      <c r="L229" s="10"/>
      <c r="M229" s="65"/>
      <c r="N229" s="65"/>
      <c r="O229" s="40"/>
      <c r="P229" s="9"/>
      <c r="Q229" s="9"/>
      <c r="S229" s="6"/>
      <c r="Y229" s="6"/>
      <c r="Z229" s="6"/>
      <c r="AF229" s="6"/>
    </row>
    <row r="230" spans="2:32" outlineLevel="1" x14ac:dyDescent="0.2">
      <c r="B230" s="30">
        <v>173</v>
      </c>
      <c r="C230" s="31" t="s">
        <v>454</v>
      </c>
      <c r="D230" s="32" t="s">
        <v>455</v>
      </c>
      <c r="E230" s="33" t="s">
        <v>25</v>
      </c>
      <c r="F230" s="34">
        <v>3</v>
      </c>
      <c r="G230" s="144">
        <f t="shared" ref="G230:K232" si="60">G104/(1-G$128)</f>
        <v>15.358049836133125</v>
      </c>
      <c r="H230" s="145">
        <f t="shared" si="60"/>
        <v>15.140692218002171</v>
      </c>
      <c r="I230" s="145">
        <f t="shared" si="60"/>
        <v>14.806882645465054</v>
      </c>
      <c r="J230" s="145">
        <f t="shared" si="60"/>
        <v>14.614688567234774</v>
      </c>
      <c r="K230" s="146">
        <f t="shared" si="60"/>
        <v>14.373289302228621</v>
      </c>
      <c r="L230" s="10"/>
      <c r="M230" s="147" t="s">
        <v>456</v>
      </c>
      <c r="N230" s="148"/>
      <c r="O230" s="40"/>
      <c r="P230" s="9"/>
      <c r="Q230" s="9"/>
      <c r="S230" s="6"/>
      <c r="Y230" s="6"/>
      <c r="Z230" s="6"/>
      <c r="AF230" s="6"/>
    </row>
    <row r="231" spans="2:32" outlineLevel="1" x14ac:dyDescent="0.2">
      <c r="B231" s="42">
        <f>B230+1</f>
        <v>174</v>
      </c>
      <c r="C231" s="43" t="s">
        <v>457</v>
      </c>
      <c r="D231" s="44" t="s">
        <v>458</v>
      </c>
      <c r="E231" s="45" t="s">
        <v>25</v>
      </c>
      <c r="F231" s="46">
        <v>3</v>
      </c>
      <c r="G231" s="74">
        <f t="shared" si="60"/>
        <v>0.27748251669701407</v>
      </c>
      <c r="H231" s="75">
        <f t="shared" si="60"/>
        <v>0.27457441379890124</v>
      </c>
      <c r="I231" s="75">
        <f t="shared" si="60"/>
        <v>0.27158755657708716</v>
      </c>
      <c r="J231" s="75">
        <f t="shared" si="60"/>
        <v>0.28268841327964622</v>
      </c>
      <c r="K231" s="76">
        <f t="shared" si="60"/>
        <v>0.29515347962799343</v>
      </c>
      <c r="L231" s="10"/>
      <c r="M231" s="50"/>
      <c r="N231" s="111"/>
      <c r="O231" s="40"/>
      <c r="P231" s="9"/>
      <c r="Q231" s="9"/>
      <c r="S231" s="6"/>
      <c r="Y231" s="6"/>
      <c r="Z231" s="6"/>
      <c r="AF231" s="6"/>
    </row>
    <row r="232" spans="2:32" ht="15" outlineLevel="1" thickBot="1" x14ac:dyDescent="0.25">
      <c r="B232" s="92">
        <f>B231+1</f>
        <v>175</v>
      </c>
      <c r="C232" s="93" t="s">
        <v>459</v>
      </c>
      <c r="D232" s="94" t="s">
        <v>460</v>
      </c>
      <c r="E232" s="95" t="s">
        <v>25</v>
      </c>
      <c r="F232" s="96">
        <v>3</v>
      </c>
      <c r="G232" s="97">
        <f t="shared" si="60"/>
        <v>0.43986020409031068</v>
      </c>
      <c r="H232" s="98">
        <f t="shared" si="60"/>
        <v>0.44451304675460174</v>
      </c>
      <c r="I232" s="98">
        <f t="shared" si="60"/>
        <v>0.44921454491913565</v>
      </c>
      <c r="J232" s="98">
        <f t="shared" si="60"/>
        <v>0.44190717099110077</v>
      </c>
      <c r="K232" s="99">
        <f t="shared" si="60"/>
        <v>0.43488007934957834</v>
      </c>
      <c r="L232" s="10"/>
      <c r="M232" s="63"/>
      <c r="N232" s="100"/>
      <c r="O232" s="40"/>
      <c r="P232" s="9"/>
      <c r="Q232" s="9"/>
      <c r="S232" s="6"/>
      <c r="Y232" s="6"/>
      <c r="Z232" s="6"/>
      <c r="AF232" s="6"/>
    </row>
    <row r="233" spans="2:32" ht="15" outlineLevel="1" thickBot="1" x14ac:dyDescent="0.25">
      <c r="B233" s="10"/>
      <c r="C233" s="10"/>
      <c r="D233" s="10"/>
      <c r="E233" s="10"/>
      <c r="F233" s="10"/>
      <c r="G233" s="10"/>
      <c r="H233" s="10"/>
      <c r="I233" s="10"/>
      <c r="J233" s="10"/>
      <c r="K233" s="10"/>
      <c r="L233" s="10"/>
      <c r="M233" s="65"/>
      <c r="N233" s="65"/>
      <c r="O233" s="40"/>
      <c r="P233" s="9"/>
      <c r="Q233" s="9"/>
      <c r="S233" s="6"/>
      <c r="Y233" s="6"/>
      <c r="Z233" s="6"/>
      <c r="AF233" s="6"/>
    </row>
    <row r="234" spans="2:32" ht="15" outlineLevel="1" thickBot="1" x14ac:dyDescent="0.25">
      <c r="B234" s="14" t="s">
        <v>461</v>
      </c>
      <c r="C234" s="29" t="s">
        <v>462</v>
      </c>
      <c r="D234" s="10"/>
      <c r="E234" s="10"/>
      <c r="F234" s="10"/>
      <c r="G234" s="10"/>
      <c r="H234" s="10"/>
      <c r="I234" s="10"/>
      <c r="J234" s="10"/>
      <c r="K234" s="10"/>
      <c r="L234" s="10"/>
      <c r="M234" s="65"/>
      <c r="N234" s="65"/>
      <c r="O234" s="40"/>
      <c r="P234" s="9"/>
      <c r="Q234" s="9"/>
      <c r="S234" s="6"/>
      <c r="Y234" s="6"/>
      <c r="Z234" s="6"/>
      <c r="AF234" s="6"/>
    </row>
    <row r="235" spans="2:32" outlineLevel="1" x14ac:dyDescent="0.2">
      <c r="B235" s="30">
        <v>171</v>
      </c>
      <c r="C235" s="31" t="s">
        <v>463</v>
      </c>
      <c r="D235" s="32" t="s">
        <v>464</v>
      </c>
      <c r="E235" s="33" t="s">
        <v>25</v>
      </c>
      <c r="F235" s="34">
        <v>3</v>
      </c>
      <c r="G235" s="144">
        <f t="shared" ref="G235:K237" si="61">G109/(1-G$128)</f>
        <v>-15.358049836133125</v>
      </c>
      <c r="H235" s="145">
        <f t="shared" si="61"/>
        <v>-15.140692218002171</v>
      </c>
      <c r="I235" s="145">
        <f t="shared" si="61"/>
        <v>-14.806882645465054</v>
      </c>
      <c r="J235" s="145">
        <f t="shared" si="61"/>
        <v>-14.614688567234774</v>
      </c>
      <c r="K235" s="146">
        <f t="shared" si="61"/>
        <v>-14.373289302228621</v>
      </c>
      <c r="L235" s="10"/>
      <c r="M235" s="147" t="s">
        <v>465</v>
      </c>
      <c r="N235" s="148"/>
      <c r="O235" s="40"/>
      <c r="P235" s="9"/>
      <c r="Q235" s="9"/>
      <c r="S235" s="6"/>
      <c r="Y235" s="6"/>
      <c r="Z235" s="6"/>
      <c r="AF235" s="6"/>
    </row>
    <row r="236" spans="2:32" outlineLevel="1" x14ac:dyDescent="0.2">
      <c r="B236" s="42">
        <f>B235+1</f>
        <v>172</v>
      </c>
      <c r="C236" s="43" t="s">
        <v>466</v>
      </c>
      <c r="D236" s="44" t="s">
        <v>467</v>
      </c>
      <c r="E236" s="45" t="s">
        <v>25</v>
      </c>
      <c r="F236" s="46">
        <v>3</v>
      </c>
      <c r="G236" s="74">
        <f t="shared" si="61"/>
        <v>-0.55496503339402814</v>
      </c>
      <c r="H236" s="75">
        <f t="shared" si="61"/>
        <v>-0.54914882759780248</v>
      </c>
      <c r="I236" s="75">
        <f t="shared" si="61"/>
        <v>-0.54317511315417433</v>
      </c>
      <c r="J236" s="75">
        <f t="shared" si="61"/>
        <v>-0.56537682655929244</v>
      </c>
      <c r="K236" s="76">
        <f t="shared" si="61"/>
        <v>-0.59030695925598686</v>
      </c>
      <c r="L236" s="10"/>
      <c r="M236" s="50"/>
      <c r="N236" s="111"/>
      <c r="O236" s="40"/>
      <c r="P236" s="9"/>
      <c r="Q236" s="9"/>
      <c r="S236" s="6"/>
      <c r="Y236" s="6"/>
      <c r="Z236" s="6"/>
      <c r="AF236" s="6"/>
    </row>
    <row r="237" spans="2:32" ht="15" outlineLevel="1" thickBot="1" x14ac:dyDescent="0.25">
      <c r="B237" s="92">
        <f>B236+1</f>
        <v>173</v>
      </c>
      <c r="C237" s="93" t="s">
        <v>468</v>
      </c>
      <c r="D237" s="94" t="s">
        <v>469</v>
      </c>
      <c r="E237" s="95" t="s">
        <v>25</v>
      </c>
      <c r="F237" s="96">
        <v>3</v>
      </c>
      <c r="G237" s="97">
        <f t="shared" si="61"/>
        <v>-0.87972040818062136</v>
      </c>
      <c r="H237" s="98">
        <f t="shared" si="61"/>
        <v>-0.88902609350920347</v>
      </c>
      <c r="I237" s="98">
        <f t="shared" si="61"/>
        <v>-0.8984290898382713</v>
      </c>
      <c r="J237" s="98">
        <f t="shared" si="61"/>
        <v>-0.88381434198220155</v>
      </c>
      <c r="K237" s="99">
        <f t="shared" si="61"/>
        <v>-0.86976015869915668</v>
      </c>
      <c r="L237" s="10"/>
      <c r="M237" s="63"/>
      <c r="N237" s="100"/>
      <c r="O237" s="40"/>
      <c r="P237" s="9"/>
      <c r="Q237" s="9"/>
      <c r="S237" s="6"/>
      <c r="Y237" s="6"/>
      <c r="Z237" s="6"/>
      <c r="AF237" s="6"/>
    </row>
    <row r="238" spans="2:32" ht="15" outlineLevel="1" thickBot="1" x14ac:dyDescent="0.25">
      <c r="B238" s="10"/>
      <c r="C238" s="10"/>
      <c r="D238" s="10"/>
      <c r="E238" s="10"/>
      <c r="F238" s="10"/>
      <c r="G238" s="10"/>
      <c r="H238" s="10"/>
      <c r="I238" s="10"/>
      <c r="J238" s="10"/>
      <c r="K238" s="10"/>
      <c r="L238" s="10"/>
      <c r="M238" s="65"/>
      <c r="N238" s="65"/>
      <c r="O238" s="40"/>
      <c r="P238" s="9"/>
      <c r="Q238" s="9"/>
      <c r="S238" s="6"/>
      <c r="Y238" s="6"/>
      <c r="Z238" s="6"/>
      <c r="AF238" s="6"/>
    </row>
    <row r="239" spans="2:32" ht="15" outlineLevel="1" thickBot="1" x14ac:dyDescent="0.25">
      <c r="B239" s="14" t="s">
        <v>470</v>
      </c>
      <c r="C239" s="29" t="s">
        <v>471</v>
      </c>
      <c r="D239" s="10"/>
      <c r="E239" s="10"/>
      <c r="F239" s="10"/>
      <c r="G239" s="10"/>
      <c r="H239" s="10"/>
      <c r="I239" s="10"/>
      <c r="J239" s="10"/>
      <c r="K239" s="10"/>
      <c r="L239" s="10"/>
      <c r="M239" s="65"/>
      <c r="N239" s="65"/>
      <c r="O239" s="40"/>
      <c r="P239" s="9"/>
      <c r="Q239" s="9"/>
      <c r="S239" s="6"/>
      <c r="Y239" s="6"/>
      <c r="Z239" s="6"/>
      <c r="AF239" s="6"/>
    </row>
    <row r="240" spans="2:32" outlineLevel="1" x14ac:dyDescent="0.2">
      <c r="B240" s="30">
        <v>177</v>
      </c>
      <c r="C240" s="31" t="s">
        <v>472</v>
      </c>
      <c r="D240" s="32" t="s">
        <v>473</v>
      </c>
      <c r="E240" s="33" t="s">
        <v>25</v>
      </c>
      <c r="F240" s="34">
        <v>3</v>
      </c>
      <c r="G240" s="144">
        <f t="shared" ref="G240:K244" si="62">G114/(1-G$128)</f>
        <v>0.43793838507645277</v>
      </c>
      <c r="H240" s="145">
        <f t="shared" si="62"/>
        <v>1.3138151552293582</v>
      </c>
      <c r="I240" s="145">
        <f t="shared" si="62"/>
        <v>2.2261867908053015</v>
      </c>
      <c r="J240" s="145">
        <f t="shared" si="62"/>
        <v>3.1750532918042826</v>
      </c>
      <c r="K240" s="146">
        <f t="shared" si="62"/>
        <v>4.1604146582263013</v>
      </c>
      <c r="L240" s="10"/>
      <c r="M240" s="147" t="s">
        <v>474</v>
      </c>
      <c r="N240" s="148"/>
      <c r="O240" s="40"/>
      <c r="P240" s="9"/>
      <c r="Q240" s="9"/>
      <c r="S240" s="6"/>
      <c r="Y240" s="6"/>
      <c r="Z240" s="6"/>
      <c r="AF240" s="6"/>
    </row>
    <row r="241" spans="2:32" outlineLevel="1" x14ac:dyDescent="0.2">
      <c r="B241" s="42">
        <f>B240+1</f>
        <v>178</v>
      </c>
      <c r="C241" s="43" t="s">
        <v>475</v>
      </c>
      <c r="D241" s="44" t="s">
        <v>476</v>
      </c>
      <c r="E241" s="45" t="s">
        <v>25</v>
      </c>
      <c r="F241" s="46">
        <v>3</v>
      </c>
      <c r="G241" s="74">
        <f t="shared" si="62"/>
        <v>6.9907805594337513E-2</v>
      </c>
      <c r="H241" s="75">
        <f t="shared" si="62"/>
        <v>0.20972341678301254</v>
      </c>
      <c r="I241" s="75">
        <f t="shared" si="62"/>
        <v>0.35536467843788239</v>
      </c>
      <c r="J241" s="75">
        <f t="shared" si="62"/>
        <v>0.506831590558947</v>
      </c>
      <c r="K241" s="76">
        <f t="shared" si="62"/>
        <v>0.66412415314620643</v>
      </c>
      <c r="L241" s="10"/>
      <c r="M241" s="119"/>
      <c r="N241" s="153"/>
      <c r="O241" s="40"/>
      <c r="P241" s="9"/>
      <c r="Q241" s="9"/>
      <c r="S241" s="6"/>
      <c r="Y241" s="6"/>
      <c r="Z241" s="6"/>
      <c r="AF241" s="6"/>
    </row>
    <row r="242" spans="2:32" outlineLevel="1" x14ac:dyDescent="0.2">
      <c r="B242" s="42">
        <f>B241+1</f>
        <v>179</v>
      </c>
      <c r="C242" s="43" t="s">
        <v>477</v>
      </c>
      <c r="D242" s="44" t="s">
        <v>478</v>
      </c>
      <c r="E242" s="45" t="s">
        <v>25</v>
      </c>
      <c r="F242" s="46">
        <v>3</v>
      </c>
      <c r="G242" s="74">
        <f t="shared" si="62"/>
        <v>0.88198360618331495</v>
      </c>
      <c r="H242" s="75">
        <f t="shared" si="62"/>
        <v>2.6459508185499447</v>
      </c>
      <c r="I242" s="75">
        <f t="shared" si="62"/>
        <v>4.4834166647651843</v>
      </c>
      <c r="J242" s="75">
        <f t="shared" si="62"/>
        <v>6.3943811448290333</v>
      </c>
      <c r="K242" s="76">
        <f t="shared" si="62"/>
        <v>8.3788442587414931</v>
      </c>
      <c r="L242" s="10"/>
      <c r="M242" s="50"/>
      <c r="N242" s="111"/>
      <c r="O242" s="40"/>
      <c r="P242" s="9"/>
      <c r="Q242" s="9"/>
      <c r="S242" s="6"/>
      <c r="Y242" s="6"/>
      <c r="Z242" s="6"/>
      <c r="AF242" s="6"/>
    </row>
    <row r="243" spans="2:32" outlineLevel="1" x14ac:dyDescent="0.2">
      <c r="B243" s="42">
        <f>B242+1</f>
        <v>180</v>
      </c>
      <c r="C243" s="43" t="s">
        <v>479</v>
      </c>
      <c r="D243" s="44" t="s">
        <v>480</v>
      </c>
      <c r="E243" s="45" t="s">
        <v>25</v>
      </c>
      <c r="F243" s="46">
        <v>3</v>
      </c>
      <c r="G243" s="74">
        <f t="shared" si="62"/>
        <v>5.5953335676015396E-2</v>
      </c>
      <c r="H243" s="75">
        <f t="shared" si="62"/>
        <v>0.16786000702804618</v>
      </c>
      <c r="I243" s="75">
        <f t="shared" si="62"/>
        <v>0.2844294563530782</v>
      </c>
      <c r="J243" s="75">
        <f t="shared" si="62"/>
        <v>0.40566168365111155</v>
      </c>
      <c r="K243" s="76">
        <f t="shared" si="62"/>
        <v>0.53155668892214625</v>
      </c>
      <c r="L243" s="10"/>
      <c r="M243" s="119"/>
      <c r="N243" s="153"/>
      <c r="O243" s="40"/>
      <c r="P243" s="9"/>
      <c r="Q243" s="9"/>
      <c r="S243" s="6"/>
      <c r="Y243" s="6"/>
      <c r="Z243" s="6"/>
      <c r="AF243" s="6"/>
    </row>
    <row r="244" spans="2:32" ht="15" outlineLevel="1" thickBot="1" x14ac:dyDescent="0.25">
      <c r="B244" s="92">
        <f>B243+1</f>
        <v>181</v>
      </c>
      <c r="C244" s="93" t="s">
        <v>481</v>
      </c>
      <c r="D244" s="94" t="s">
        <v>482</v>
      </c>
      <c r="E244" s="95" t="s">
        <v>25</v>
      </c>
      <c r="F244" s="96">
        <v>3</v>
      </c>
      <c r="G244" s="97">
        <f t="shared" si="62"/>
        <v>0</v>
      </c>
      <c r="H244" s="98">
        <f t="shared" si="62"/>
        <v>0</v>
      </c>
      <c r="I244" s="98">
        <f t="shared" si="62"/>
        <v>0</v>
      </c>
      <c r="J244" s="98">
        <f t="shared" si="62"/>
        <v>0</v>
      </c>
      <c r="K244" s="99">
        <f t="shared" si="62"/>
        <v>0</v>
      </c>
      <c r="L244" s="10"/>
      <c r="M244" s="63"/>
      <c r="N244" s="100"/>
      <c r="O244" s="40"/>
      <c r="P244" s="9"/>
      <c r="Q244" s="9"/>
      <c r="S244" s="6"/>
      <c r="Y244" s="6"/>
      <c r="Z244" s="6"/>
      <c r="AF244" s="6"/>
    </row>
    <row r="245" spans="2:32" ht="15" outlineLevel="1" thickBot="1" x14ac:dyDescent="0.25">
      <c r="B245" s="10"/>
      <c r="C245" s="10"/>
      <c r="D245" s="10"/>
      <c r="E245" s="10"/>
      <c r="F245" s="10"/>
      <c r="G245" s="10"/>
      <c r="H245" s="10"/>
      <c r="I245" s="10"/>
      <c r="J245" s="10"/>
      <c r="K245" s="10"/>
      <c r="L245" s="10"/>
      <c r="M245" s="65"/>
      <c r="N245" s="65"/>
      <c r="O245" s="40"/>
      <c r="P245" s="9"/>
      <c r="Q245" s="9"/>
      <c r="S245" s="6"/>
      <c r="Y245" s="6"/>
      <c r="Z245" s="6"/>
      <c r="AF245" s="6"/>
    </row>
    <row r="246" spans="2:32" ht="15" outlineLevel="1" thickBot="1" x14ac:dyDescent="0.25">
      <c r="B246" s="14" t="s">
        <v>483</v>
      </c>
      <c r="C246" s="29" t="s">
        <v>484</v>
      </c>
      <c r="D246" s="10"/>
      <c r="E246" s="10"/>
      <c r="F246" s="10"/>
      <c r="G246" s="10"/>
      <c r="H246" s="10"/>
      <c r="I246" s="10"/>
      <c r="J246" s="10"/>
      <c r="K246" s="10"/>
      <c r="L246" s="10"/>
      <c r="M246" s="65"/>
      <c r="N246" s="65"/>
      <c r="O246" s="40"/>
      <c r="P246" s="9"/>
      <c r="Q246" s="9"/>
      <c r="S246" s="6"/>
      <c r="Y246" s="6"/>
      <c r="Z246" s="6"/>
      <c r="AF246" s="6"/>
    </row>
    <row r="247" spans="2:32" outlineLevel="1" x14ac:dyDescent="0.2">
      <c r="B247" s="30">
        <v>182</v>
      </c>
      <c r="C247" s="31" t="s">
        <v>485</v>
      </c>
      <c r="D247" s="32" t="s">
        <v>486</v>
      </c>
      <c r="E247" s="33" t="s">
        <v>25</v>
      </c>
      <c r="F247" s="34">
        <v>3</v>
      </c>
      <c r="G247" s="144">
        <f t="shared" ref="G247:K251" si="63">G121/(1-G$128)</f>
        <v>-0.43793838507645277</v>
      </c>
      <c r="H247" s="145">
        <f t="shared" si="63"/>
        <v>-1.3138151552293582</v>
      </c>
      <c r="I247" s="145">
        <f t="shared" si="63"/>
        <v>-2.2261867908053015</v>
      </c>
      <c r="J247" s="145">
        <f t="shared" si="63"/>
        <v>-3.1750532918042826</v>
      </c>
      <c r="K247" s="146">
        <f t="shared" si="63"/>
        <v>-4.1604146582263013</v>
      </c>
      <c r="L247" s="10"/>
      <c r="M247" s="147" t="s">
        <v>487</v>
      </c>
      <c r="N247" s="148"/>
      <c r="O247" s="40"/>
      <c r="P247" s="9"/>
      <c r="Q247" s="9"/>
      <c r="S247" s="6"/>
      <c r="Y247" s="6"/>
      <c r="Z247" s="6"/>
      <c r="AF247" s="6"/>
    </row>
    <row r="248" spans="2:32" outlineLevel="1" x14ac:dyDescent="0.2">
      <c r="B248" s="42">
        <f>B247+1</f>
        <v>183</v>
      </c>
      <c r="C248" s="43" t="s">
        <v>488</v>
      </c>
      <c r="D248" s="44" t="s">
        <v>489</v>
      </c>
      <c r="E248" s="45" t="s">
        <v>25</v>
      </c>
      <c r="F248" s="46">
        <v>3</v>
      </c>
      <c r="G248" s="74">
        <f t="shared" si="63"/>
        <v>-6.9907805594337513E-2</v>
      </c>
      <c r="H248" s="75">
        <f t="shared" si="63"/>
        <v>-0.20972341678301254</v>
      </c>
      <c r="I248" s="75">
        <f t="shared" si="63"/>
        <v>-0.35536467843788239</v>
      </c>
      <c r="J248" s="75">
        <f t="shared" si="63"/>
        <v>-0.506831590558947</v>
      </c>
      <c r="K248" s="76">
        <f t="shared" si="63"/>
        <v>-0.66412415314620643</v>
      </c>
      <c r="L248" s="10"/>
      <c r="M248" s="119"/>
      <c r="N248" s="153"/>
      <c r="O248" s="40"/>
      <c r="P248" s="9"/>
      <c r="Q248" s="9"/>
      <c r="S248" s="6"/>
      <c r="Y248" s="6"/>
      <c r="Z248" s="6"/>
      <c r="AF248" s="6"/>
    </row>
    <row r="249" spans="2:32" outlineLevel="1" x14ac:dyDescent="0.2">
      <c r="B249" s="42">
        <f>B248+1</f>
        <v>184</v>
      </c>
      <c r="C249" s="43" t="s">
        <v>490</v>
      </c>
      <c r="D249" s="44" t="s">
        <v>491</v>
      </c>
      <c r="E249" s="45" t="s">
        <v>25</v>
      </c>
      <c r="F249" s="46">
        <v>3</v>
      </c>
      <c r="G249" s="74">
        <f t="shared" si="63"/>
        <v>-0.88198360618331495</v>
      </c>
      <c r="H249" s="75">
        <f t="shared" si="63"/>
        <v>-2.6459508185499447</v>
      </c>
      <c r="I249" s="75">
        <f t="shared" si="63"/>
        <v>-4.4834166647651843</v>
      </c>
      <c r="J249" s="75">
        <f t="shared" si="63"/>
        <v>-6.3943811448290333</v>
      </c>
      <c r="K249" s="76">
        <f t="shared" si="63"/>
        <v>-8.3788442587414931</v>
      </c>
      <c r="L249" s="10"/>
      <c r="M249" s="50"/>
      <c r="N249" s="111"/>
      <c r="O249" s="40"/>
      <c r="P249" s="9"/>
      <c r="Q249" s="9"/>
      <c r="S249" s="6"/>
      <c r="Y249" s="6"/>
      <c r="Z249" s="6"/>
      <c r="AF249" s="6"/>
    </row>
    <row r="250" spans="2:32" outlineLevel="1" x14ac:dyDescent="0.2">
      <c r="B250" s="42">
        <f>B249+1</f>
        <v>185</v>
      </c>
      <c r="C250" s="43" t="s">
        <v>492</v>
      </c>
      <c r="D250" s="44" t="s">
        <v>493</v>
      </c>
      <c r="E250" s="45" t="s">
        <v>25</v>
      </c>
      <c r="F250" s="46">
        <v>3</v>
      </c>
      <c r="G250" s="74">
        <f t="shared" si="63"/>
        <v>-5.5953335676015396E-2</v>
      </c>
      <c r="H250" s="75">
        <f t="shared" si="63"/>
        <v>-0.16786000702804618</v>
      </c>
      <c r="I250" s="75">
        <f t="shared" si="63"/>
        <v>-0.2844294563530782</v>
      </c>
      <c r="J250" s="75">
        <f t="shared" si="63"/>
        <v>-0.40566168365111155</v>
      </c>
      <c r="K250" s="76">
        <f t="shared" si="63"/>
        <v>-0.53155668892214625</v>
      </c>
      <c r="L250" s="10"/>
      <c r="M250" s="119"/>
      <c r="N250" s="153"/>
      <c r="O250" s="40"/>
      <c r="P250" s="9"/>
      <c r="Q250" s="9"/>
      <c r="S250" s="6"/>
      <c r="Y250" s="6"/>
      <c r="Z250" s="6"/>
      <c r="AF250" s="6"/>
    </row>
    <row r="251" spans="2:32" ht="15" outlineLevel="1" thickBot="1" x14ac:dyDescent="0.25">
      <c r="B251" s="92">
        <f>B250+1</f>
        <v>186</v>
      </c>
      <c r="C251" s="93" t="s">
        <v>494</v>
      </c>
      <c r="D251" s="94" t="s">
        <v>495</v>
      </c>
      <c r="E251" s="95" t="s">
        <v>25</v>
      </c>
      <c r="F251" s="96">
        <v>3</v>
      </c>
      <c r="G251" s="97">
        <f t="shared" si="63"/>
        <v>0</v>
      </c>
      <c r="H251" s="98">
        <f t="shared" si="63"/>
        <v>0</v>
      </c>
      <c r="I251" s="98">
        <f t="shared" si="63"/>
        <v>0</v>
      </c>
      <c r="J251" s="98">
        <f t="shared" si="63"/>
        <v>0</v>
      </c>
      <c r="K251" s="99">
        <f t="shared" si="63"/>
        <v>0</v>
      </c>
      <c r="L251" s="10"/>
      <c r="M251" s="63"/>
      <c r="N251" s="100"/>
      <c r="O251" s="40"/>
      <c r="P251" s="9"/>
      <c r="Q251" s="9"/>
      <c r="S251" s="6"/>
      <c r="Y251" s="6"/>
      <c r="Z251" s="6"/>
      <c r="AF251" s="6"/>
    </row>
    <row r="252" spans="2:32" x14ac:dyDescent="0.2">
      <c r="B252" s="10"/>
      <c r="C252" s="10"/>
      <c r="D252" s="10"/>
      <c r="E252" s="10"/>
      <c r="F252" s="10"/>
      <c r="G252" s="10"/>
      <c r="H252" s="10"/>
      <c r="I252" s="10"/>
      <c r="J252" s="10"/>
      <c r="K252" s="10"/>
      <c r="L252" s="10"/>
      <c r="M252" s="65"/>
      <c r="N252" s="65"/>
      <c r="O252" s="40"/>
      <c r="P252" s="9"/>
      <c r="Q252" s="9"/>
    </row>
    <row r="253" spans="2:32" x14ac:dyDescent="0.2">
      <c r="B253" s="154" t="s">
        <v>496</v>
      </c>
      <c r="C253" s="155"/>
      <c r="D253" s="155"/>
      <c r="E253" s="155"/>
      <c r="F253" s="155"/>
      <c r="G253" s="155"/>
      <c r="H253" s="155"/>
      <c r="I253" s="156"/>
      <c r="J253" s="156"/>
      <c r="K253" s="10"/>
      <c r="L253" s="10"/>
      <c r="M253" s="157"/>
      <c r="O253" s="40"/>
      <c r="P253" s="9"/>
      <c r="Q253" s="9"/>
    </row>
    <row r="254" spans="2:32" x14ac:dyDescent="0.2">
      <c r="B254" s="158"/>
      <c r="C254" s="159" t="s">
        <v>497</v>
      </c>
      <c r="D254" s="159"/>
      <c r="E254" s="155"/>
      <c r="F254" s="155"/>
      <c r="G254" s="155"/>
      <c r="H254" s="155"/>
      <c r="I254" s="155"/>
      <c r="J254" s="155"/>
      <c r="K254" s="10"/>
      <c r="L254" s="10"/>
      <c r="M254" s="157"/>
      <c r="O254" s="40"/>
      <c r="P254" s="9"/>
      <c r="Q254" s="9"/>
    </row>
    <row r="255" spans="2:32" x14ac:dyDescent="0.2">
      <c r="B255" s="160"/>
      <c r="C255" s="159" t="s">
        <v>498</v>
      </c>
      <c r="D255" s="159"/>
      <c r="E255" s="155"/>
      <c r="F255" s="155"/>
      <c r="G255" s="155"/>
      <c r="H255" s="155"/>
      <c r="I255" s="155"/>
      <c r="J255" s="155"/>
      <c r="K255" s="10"/>
      <c r="L255" s="10"/>
      <c r="M255" s="157"/>
      <c r="O255" s="40"/>
      <c r="P255" s="9"/>
      <c r="Q255" s="9"/>
    </row>
    <row r="256" spans="2:32" x14ac:dyDescent="0.2">
      <c r="B256" s="161"/>
      <c r="C256" s="159" t="s">
        <v>499</v>
      </c>
      <c r="D256" s="159"/>
      <c r="E256" s="155"/>
      <c r="F256" s="155"/>
      <c r="G256" s="155"/>
      <c r="H256" s="155"/>
      <c r="I256" s="155"/>
      <c r="J256" s="155"/>
      <c r="K256" s="10"/>
      <c r="L256" s="10"/>
      <c r="M256" s="157"/>
      <c r="O256" s="40"/>
      <c r="P256" s="9"/>
      <c r="Q256" s="9"/>
    </row>
    <row r="257" spans="2:17" x14ac:dyDescent="0.2">
      <c r="B257" s="162"/>
      <c r="C257" s="159" t="s">
        <v>500</v>
      </c>
      <c r="D257" s="159"/>
      <c r="E257" s="155"/>
      <c r="F257" s="155"/>
      <c r="G257" s="155"/>
      <c r="H257" s="155"/>
      <c r="I257" s="155"/>
      <c r="J257" s="155"/>
      <c r="K257" s="10"/>
      <c r="L257" s="10"/>
      <c r="M257" s="157"/>
      <c r="O257" s="40"/>
      <c r="P257" s="9"/>
      <c r="Q257" s="9"/>
    </row>
    <row r="258" spans="2:17" ht="15" thickBot="1" x14ac:dyDescent="0.25">
      <c r="B258" s="163"/>
      <c r="C258" s="163"/>
      <c r="D258" s="163"/>
      <c r="E258" s="163"/>
      <c r="F258" s="163"/>
      <c r="G258" s="163"/>
      <c r="H258" s="163"/>
      <c r="I258" s="163"/>
      <c r="J258" s="163"/>
      <c r="K258" s="10"/>
      <c r="L258" s="10"/>
      <c r="M258" s="157"/>
      <c r="O258" s="40"/>
      <c r="P258" s="9"/>
      <c r="Q258" s="9"/>
    </row>
    <row r="259" spans="2:17" ht="16.5" thickBot="1" x14ac:dyDescent="0.25">
      <c r="B259" s="201" t="s">
        <v>501</v>
      </c>
      <c r="C259" s="202"/>
      <c r="D259" s="202"/>
      <c r="E259" s="202"/>
      <c r="F259" s="202"/>
      <c r="G259" s="202"/>
      <c r="H259" s="202"/>
      <c r="I259" s="202"/>
      <c r="J259" s="202"/>
      <c r="K259" s="203"/>
      <c r="L259" s="10"/>
      <c r="M259" s="157"/>
      <c r="P259" s="9"/>
      <c r="Q259" s="9"/>
    </row>
    <row r="260" spans="2:17" ht="16.5" thickBot="1" x14ac:dyDescent="0.25">
      <c r="B260" s="164"/>
      <c r="C260" s="165"/>
      <c r="D260" s="166"/>
      <c r="E260" s="166"/>
      <c r="F260" s="166"/>
      <c r="G260" s="166"/>
      <c r="H260" s="166"/>
      <c r="I260" s="163"/>
      <c r="J260" s="163"/>
      <c r="K260" s="163"/>
      <c r="L260" s="10"/>
      <c r="M260" s="157"/>
      <c r="P260" s="9"/>
      <c r="Q260" s="9"/>
    </row>
    <row r="261" spans="2:17" ht="170.25" customHeight="1" thickBot="1" x14ac:dyDescent="0.25">
      <c r="B261" s="204" t="s">
        <v>502</v>
      </c>
      <c r="C261" s="205"/>
      <c r="D261" s="205"/>
      <c r="E261" s="205"/>
      <c r="F261" s="205"/>
      <c r="G261" s="205"/>
      <c r="H261" s="205"/>
      <c r="I261" s="205"/>
      <c r="J261" s="205"/>
      <c r="K261" s="206"/>
      <c r="L261" s="10"/>
      <c r="M261" s="157"/>
      <c r="P261" s="9"/>
      <c r="Q261" s="9"/>
    </row>
    <row r="262" spans="2:17" ht="15" thickBot="1" x14ac:dyDescent="0.25">
      <c r="B262" s="167"/>
      <c r="C262" s="168"/>
      <c r="D262" s="167"/>
      <c r="E262" s="167"/>
      <c r="F262" s="167"/>
      <c r="G262" s="169"/>
      <c r="H262" s="169"/>
      <c r="I262" s="163"/>
      <c r="J262" s="163"/>
      <c r="K262" s="163"/>
      <c r="L262" s="10"/>
      <c r="M262" s="157"/>
      <c r="P262" s="9"/>
      <c r="Q262" s="9"/>
    </row>
    <row r="263" spans="2:17" x14ac:dyDescent="0.2">
      <c r="B263" s="170" t="s">
        <v>503</v>
      </c>
      <c r="C263" s="207" t="s">
        <v>504</v>
      </c>
      <c r="D263" s="208"/>
      <c r="E263" s="208"/>
      <c r="F263" s="208"/>
      <c r="G263" s="208"/>
      <c r="H263" s="208"/>
      <c r="I263" s="208"/>
      <c r="J263" s="208"/>
      <c r="K263" s="209"/>
      <c r="L263" s="10"/>
      <c r="M263" s="157"/>
      <c r="P263" s="9"/>
      <c r="Q263" s="9"/>
    </row>
    <row r="264" spans="2:17" x14ac:dyDescent="0.2">
      <c r="B264" s="171" t="s">
        <v>505</v>
      </c>
      <c r="C264" s="172"/>
      <c r="D264" s="173"/>
      <c r="E264" s="173"/>
      <c r="F264" s="173"/>
      <c r="G264" s="173"/>
      <c r="H264" s="173"/>
      <c r="I264" s="173"/>
      <c r="J264" s="173"/>
      <c r="K264" s="174"/>
      <c r="L264" s="10"/>
      <c r="M264" s="157"/>
      <c r="P264" s="9"/>
      <c r="Q264" s="9"/>
    </row>
    <row r="265" spans="2:17" ht="30" customHeight="1" x14ac:dyDescent="0.2">
      <c r="B265" s="175" t="s">
        <v>506</v>
      </c>
      <c r="C265" s="196" t="s">
        <v>507</v>
      </c>
      <c r="D265" s="210"/>
      <c r="E265" s="210"/>
      <c r="F265" s="210"/>
      <c r="G265" s="210"/>
      <c r="H265" s="210"/>
      <c r="I265" s="210"/>
      <c r="J265" s="210"/>
      <c r="K265" s="211"/>
      <c r="L265" s="10"/>
      <c r="M265" s="157"/>
      <c r="P265" s="9"/>
      <c r="Q265" s="9"/>
    </row>
    <row r="266" spans="2:17" ht="30" customHeight="1" x14ac:dyDescent="0.2">
      <c r="B266" s="175" t="s">
        <v>508</v>
      </c>
      <c r="C266" s="196" t="s">
        <v>509</v>
      </c>
      <c r="D266" s="199"/>
      <c r="E266" s="199"/>
      <c r="F266" s="199"/>
      <c r="G266" s="199"/>
      <c r="H266" s="199"/>
      <c r="I266" s="199"/>
      <c r="J266" s="199"/>
      <c r="K266" s="200"/>
      <c r="L266" s="10"/>
      <c r="M266" s="157"/>
      <c r="P266" s="9"/>
      <c r="Q266" s="9"/>
    </row>
    <row r="267" spans="2:17" ht="30" customHeight="1" x14ac:dyDescent="0.2">
      <c r="B267" s="175" t="s">
        <v>510</v>
      </c>
      <c r="C267" s="196" t="s">
        <v>511</v>
      </c>
      <c r="D267" s="199"/>
      <c r="E267" s="199"/>
      <c r="F267" s="199"/>
      <c r="G267" s="199"/>
      <c r="H267" s="199"/>
      <c r="I267" s="199"/>
      <c r="J267" s="199"/>
      <c r="K267" s="200"/>
      <c r="L267" s="10"/>
      <c r="M267" s="157"/>
      <c r="P267" s="9"/>
      <c r="Q267" s="9"/>
    </row>
    <row r="268" spans="2:17" ht="30" customHeight="1" x14ac:dyDescent="0.2">
      <c r="B268" s="175" t="s">
        <v>512</v>
      </c>
      <c r="C268" s="196" t="s">
        <v>513</v>
      </c>
      <c r="D268" s="197"/>
      <c r="E268" s="197"/>
      <c r="F268" s="197"/>
      <c r="G268" s="197"/>
      <c r="H268" s="197"/>
      <c r="I268" s="197"/>
      <c r="J268" s="197"/>
      <c r="K268" s="198"/>
      <c r="L268" s="10"/>
      <c r="M268" s="157"/>
      <c r="P268" s="9"/>
      <c r="Q268" s="9"/>
    </row>
    <row r="269" spans="2:17" ht="30" customHeight="1" x14ac:dyDescent="0.2">
      <c r="B269" s="175" t="s">
        <v>514</v>
      </c>
      <c r="C269" s="196" t="s">
        <v>515</v>
      </c>
      <c r="D269" s="199"/>
      <c r="E269" s="199"/>
      <c r="F269" s="199"/>
      <c r="G269" s="199"/>
      <c r="H269" s="199"/>
      <c r="I269" s="199"/>
      <c r="J269" s="199"/>
      <c r="K269" s="200"/>
      <c r="L269" s="10"/>
      <c r="M269" s="157"/>
      <c r="P269" s="9"/>
      <c r="Q269" s="9"/>
    </row>
    <row r="270" spans="2:17" ht="30" customHeight="1" x14ac:dyDescent="0.2">
      <c r="B270" s="175" t="s">
        <v>516</v>
      </c>
      <c r="C270" s="196" t="s">
        <v>517</v>
      </c>
      <c r="D270" s="199"/>
      <c r="E270" s="199"/>
      <c r="F270" s="199"/>
      <c r="G270" s="199"/>
      <c r="H270" s="199"/>
      <c r="I270" s="199"/>
      <c r="J270" s="199"/>
      <c r="K270" s="200"/>
      <c r="L270" s="10"/>
      <c r="M270" s="157"/>
      <c r="P270" s="9"/>
      <c r="Q270" s="9"/>
    </row>
    <row r="271" spans="2:17" ht="30" customHeight="1" x14ac:dyDescent="0.2">
      <c r="B271" s="175" t="s">
        <v>518</v>
      </c>
      <c r="C271" s="196" t="s">
        <v>519</v>
      </c>
      <c r="D271" s="199"/>
      <c r="E271" s="199"/>
      <c r="F271" s="199"/>
      <c r="G271" s="199"/>
      <c r="H271" s="199"/>
      <c r="I271" s="199"/>
      <c r="J271" s="199"/>
      <c r="K271" s="200"/>
      <c r="L271" s="10"/>
      <c r="M271" s="157"/>
      <c r="P271" s="9"/>
      <c r="Q271" s="9"/>
    </row>
    <row r="272" spans="2:17" ht="30" customHeight="1" x14ac:dyDescent="0.2">
      <c r="B272" s="175" t="s">
        <v>520</v>
      </c>
      <c r="C272" s="196" t="s">
        <v>521</v>
      </c>
      <c r="D272" s="197"/>
      <c r="E272" s="197"/>
      <c r="F272" s="197"/>
      <c r="G272" s="197"/>
      <c r="H272" s="197"/>
      <c r="I272" s="197"/>
      <c r="J272" s="197"/>
      <c r="K272" s="198"/>
      <c r="L272" s="10"/>
      <c r="M272" s="157"/>
      <c r="P272" s="9"/>
      <c r="Q272" s="9"/>
    </row>
    <row r="273" spans="2:17" ht="30" customHeight="1" x14ac:dyDescent="0.2">
      <c r="B273" s="175" t="s">
        <v>522</v>
      </c>
      <c r="C273" s="196" t="s">
        <v>523</v>
      </c>
      <c r="D273" s="197"/>
      <c r="E273" s="197"/>
      <c r="F273" s="197"/>
      <c r="G273" s="197"/>
      <c r="H273" s="197"/>
      <c r="I273" s="197"/>
      <c r="J273" s="197"/>
      <c r="K273" s="198"/>
      <c r="L273" s="10"/>
      <c r="M273" s="157"/>
      <c r="P273" s="9"/>
      <c r="Q273" s="9"/>
    </row>
    <row r="274" spans="2:17" ht="30" customHeight="1" x14ac:dyDescent="0.2">
      <c r="B274" s="175" t="s">
        <v>524</v>
      </c>
      <c r="C274" s="196" t="s">
        <v>525</v>
      </c>
      <c r="D274" s="197"/>
      <c r="E274" s="197"/>
      <c r="F274" s="197"/>
      <c r="G274" s="197"/>
      <c r="H274" s="197"/>
      <c r="I274" s="197"/>
      <c r="J274" s="197"/>
      <c r="K274" s="198"/>
      <c r="L274" s="10"/>
      <c r="M274" s="157"/>
      <c r="P274" s="9"/>
      <c r="Q274" s="9"/>
    </row>
    <row r="275" spans="2:17" ht="30" customHeight="1" x14ac:dyDescent="0.2">
      <c r="B275" s="175" t="s">
        <v>526</v>
      </c>
      <c r="C275" s="196" t="s">
        <v>527</v>
      </c>
      <c r="D275" s="197"/>
      <c r="E275" s="197"/>
      <c r="F275" s="197"/>
      <c r="G275" s="197"/>
      <c r="H275" s="197"/>
      <c r="I275" s="197"/>
      <c r="J275" s="197"/>
      <c r="K275" s="198"/>
      <c r="L275" s="10"/>
      <c r="M275" s="157"/>
      <c r="P275" s="9"/>
      <c r="Q275" s="9"/>
    </row>
    <row r="276" spans="2:17" ht="15" customHeight="1" x14ac:dyDescent="0.2">
      <c r="B276" s="176" t="s">
        <v>528</v>
      </c>
      <c r="C276" s="177"/>
      <c r="D276" s="178"/>
      <c r="E276" s="178"/>
      <c r="F276" s="178"/>
      <c r="G276" s="178"/>
      <c r="H276" s="178"/>
      <c r="I276" s="178"/>
      <c r="J276" s="178"/>
      <c r="K276" s="179"/>
      <c r="L276" s="10"/>
      <c r="M276" s="157"/>
      <c r="P276" s="9"/>
      <c r="Q276" s="9"/>
    </row>
    <row r="277" spans="2:17" ht="45" customHeight="1" x14ac:dyDescent="0.2">
      <c r="B277" s="175" t="s">
        <v>529</v>
      </c>
      <c r="C277" s="196" t="s">
        <v>530</v>
      </c>
      <c r="D277" s="197"/>
      <c r="E277" s="197"/>
      <c r="F277" s="197"/>
      <c r="G277" s="197"/>
      <c r="H277" s="197"/>
      <c r="I277" s="197"/>
      <c r="J277" s="197"/>
      <c r="K277" s="198"/>
      <c r="L277" s="10"/>
      <c r="M277" s="157"/>
      <c r="P277" s="9"/>
      <c r="Q277" s="9"/>
    </row>
    <row r="278" spans="2:17" ht="30" customHeight="1" x14ac:dyDescent="0.2">
      <c r="B278" s="175" t="s">
        <v>531</v>
      </c>
      <c r="C278" s="196" t="s">
        <v>532</v>
      </c>
      <c r="D278" s="199"/>
      <c r="E278" s="199"/>
      <c r="F278" s="199"/>
      <c r="G278" s="199"/>
      <c r="H278" s="199"/>
      <c r="I278" s="199"/>
      <c r="J278" s="199"/>
      <c r="K278" s="200"/>
      <c r="L278" s="10"/>
      <c r="M278" s="157"/>
      <c r="P278" s="9"/>
      <c r="Q278" s="9"/>
    </row>
    <row r="279" spans="2:17" ht="60" customHeight="1" x14ac:dyDescent="0.2">
      <c r="B279" s="175" t="s">
        <v>533</v>
      </c>
      <c r="C279" s="196" t="s">
        <v>534</v>
      </c>
      <c r="D279" s="197"/>
      <c r="E279" s="197"/>
      <c r="F279" s="197"/>
      <c r="G279" s="197"/>
      <c r="H279" s="197"/>
      <c r="I279" s="197"/>
      <c r="J279" s="197"/>
      <c r="K279" s="198"/>
      <c r="L279" s="10"/>
      <c r="M279" s="157"/>
      <c r="P279" s="9"/>
      <c r="Q279" s="9"/>
    </row>
    <row r="280" spans="2:17" ht="15" customHeight="1" x14ac:dyDescent="0.2">
      <c r="B280" s="175" t="s">
        <v>535</v>
      </c>
      <c r="C280" s="196" t="s">
        <v>536</v>
      </c>
      <c r="D280" s="197"/>
      <c r="E280" s="197"/>
      <c r="F280" s="197"/>
      <c r="G280" s="197"/>
      <c r="H280" s="197"/>
      <c r="I280" s="197"/>
      <c r="J280" s="197"/>
      <c r="K280" s="198"/>
      <c r="L280" s="10"/>
      <c r="M280" s="157"/>
      <c r="P280" s="9"/>
      <c r="Q280" s="9"/>
    </row>
    <row r="281" spans="2:17" ht="45" customHeight="1" x14ac:dyDescent="0.2">
      <c r="B281" s="175" t="s">
        <v>537</v>
      </c>
      <c r="C281" s="196" t="s">
        <v>538</v>
      </c>
      <c r="D281" s="197"/>
      <c r="E281" s="197"/>
      <c r="F281" s="197"/>
      <c r="G281" s="197"/>
      <c r="H281" s="197"/>
      <c r="I281" s="197"/>
      <c r="J281" s="197"/>
      <c r="K281" s="198"/>
      <c r="L281" s="10"/>
      <c r="M281" s="157"/>
      <c r="P281" s="9"/>
      <c r="Q281" s="9"/>
    </row>
    <row r="282" spans="2:17" ht="30" customHeight="1" x14ac:dyDescent="0.2">
      <c r="B282" s="175" t="s">
        <v>539</v>
      </c>
      <c r="C282" s="196" t="s">
        <v>540</v>
      </c>
      <c r="D282" s="199"/>
      <c r="E282" s="199"/>
      <c r="F282" s="199"/>
      <c r="G282" s="199"/>
      <c r="H282" s="199"/>
      <c r="I282" s="199"/>
      <c r="J282" s="199"/>
      <c r="K282" s="200"/>
      <c r="L282" s="10"/>
      <c r="M282" s="157"/>
      <c r="P282" s="9"/>
      <c r="Q282" s="9"/>
    </row>
    <row r="283" spans="2:17" ht="60" customHeight="1" x14ac:dyDescent="0.2">
      <c r="B283" s="175" t="s">
        <v>541</v>
      </c>
      <c r="C283" s="196" t="s">
        <v>542</v>
      </c>
      <c r="D283" s="197"/>
      <c r="E283" s="197"/>
      <c r="F283" s="197"/>
      <c r="G283" s="197"/>
      <c r="H283" s="197"/>
      <c r="I283" s="197"/>
      <c r="J283" s="197"/>
      <c r="K283" s="198"/>
      <c r="L283" s="10"/>
      <c r="M283" s="157"/>
      <c r="P283" s="9"/>
      <c r="Q283" s="9"/>
    </row>
    <row r="284" spans="2:17" ht="15" customHeight="1" x14ac:dyDescent="0.2">
      <c r="B284" s="175" t="s">
        <v>543</v>
      </c>
      <c r="C284" s="196" t="s">
        <v>544</v>
      </c>
      <c r="D284" s="197"/>
      <c r="E284" s="197"/>
      <c r="F284" s="197"/>
      <c r="G284" s="197"/>
      <c r="H284" s="197"/>
      <c r="I284" s="197"/>
      <c r="J284" s="197"/>
      <c r="K284" s="198"/>
      <c r="L284" s="10"/>
      <c r="M284" s="157"/>
      <c r="P284" s="9"/>
      <c r="Q284" s="9"/>
    </row>
    <row r="285" spans="2:17" ht="45" customHeight="1" x14ac:dyDescent="0.2">
      <c r="B285" s="175" t="s">
        <v>545</v>
      </c>
      <c r="C285" s="196" t="s">
        <v>546</v>
      </c>
      <c r="D285" s="197"/>
      <c r="E285" s="197"/>
      <c r="F285" s="197"/>
      <c r="G285" s="197"/>
      <c r="H285" s="197"/>
      <c r="I285" s="197"/>
      <c r="J285" s="197"/>
      <c r="K285" s="198"/>
      <c r="L285" s="10"/>
      <c r="M285" s="180"/>
      <c r="P285" s="9"/>
      <c r="Q285" s="9"/>
    </row>
    <row r="286" spans="2:17" ht="60" customHeight="1" x14ac:dyDescent="0.2">
      <c r="B286" s="175" t="s">
        <v>547</v>
      </c>
      <c r="C286" s="196" t="s">
        <v>548</v>
      </c>
      <c r="D286" s="197"/>
      <c r="E286" s="197"/>
      <c r="F286" s="197"/>
      <c r="G286" s="197"/>
      <c r="H286" s="197"/>
      <c r="I286" s="197"/>
      <c r="J286" s="197"/>
      <c r="K286" s="198"/>
      <c r="L286" s="10"/>
      <c r="M286" s="157"/>
      <c r="N286" s="180"/>
      <c r="O286" s="180"/>
      <c r="P286" s="9"/>
      <c r="Q286" s="9"/>
    </row>
    <row r="287" spans="2:17" ht="15" customHeight="1" x14ac:dyDescent="0.2">
      <c r="B287" s="175" t="s">
        <v>549</v>
      </c>
      <c r="C287" s="196" t="s">
        <v>550</v>
      </c>
      <c r="D287" s="197"/>
      <c r="E287" s="197"/>
      <c r="F287" s="197"/>
      <c r="G287" s="197"/>
      <c r="H287" s="197"/>
      <c r="I287" s="197"/>
      <c r="J287" s="197"/>
      <c r="K287" s="198"/>
      <c r="L287" s="10"/>
      <c r="M287" s="157"/>
      <c r="N287" s="180"/>
      <c r="O287" s="180"/>
      <c r="P287" s="9"/>
      <c r="Q287" s="9"/>
    </row>
    <row r="288" spans="2:17" ht="30" customHeight="1" x14ac:dyDescent="0.2">
      <c r="B288" s="175" t="s">
        <v>551</v>
      </c>
      <c r="C288" s="196" t="s">
        <v>552</v>
      </c>
      <c r="D288" s="197"/>
      <c r="E288" s="197"/>
      <c r="F288" s="197"/>
      <c r="G288" s="197"/>
      <c r="H288" s="197"/>
      <c r="I288" s="197"/>
      <c r="J288" s="197"/>
      <c r="K288" s="198"/>
      <c r="L288" s="10"/>
      <c r="M288" s="157"/>
      <c r="P288" s="9"/>
      <c r="Q288" s="9"/>
    </row>
    <row r="289" spans="2:17" ht="45" customHeight="1" x14ac:dyDescent="0.2">
      <c r="B289" s="175" t="s">
        <v>553</v>
      </c>
      <c r="C289" s="196" t="s">
        <v>554</v>
      </c>
      <c r="D289" s="197"/>
      <c r="E289" s="197"/>
      <c r="F289" s="197"/>
      <c r="G289" s="197"/>
      <c r="H289" s="197"/>
      <c r="I289" s="197"/>
      <c r="J289" s="197"/>
      <c r="K289" s="198"/>
      <c r="L289" s="10"/>
      <c r="M289" s="157"/>
      <c r="P289" s="9"/>
      <c r="Q289" s="9"/>
    </row>
    <row r="290" spans="2:17" ht="15" customHeight="1" x14ac:dyDescent="0.2">
      <c r="B290" s="175" t="s">
        <v>555</v>
      </c>
      <c r="C290" s="196" t="s">
        <v>556</v>
      </c>
      <c r="D290" s="197"/>
      <c r="E290" s="197"/>
      <c r="F290" s="197"/>
      <c r="G290" s="197"/>
      <c r="H290" s="197"/>
      <c r="I290" s="197"/>
      <c r="J290" s="197"/>
      <c r="K290" s="198"/>
      <c r="L290" s="10"/>
      <c r="M290" s="157"/>
      <c r="P290" s="9"/>
      <c r="Q290" s="9"/>
    </row>
    <row r="291" spans="2:17" ht="15" customHeight="1" x14ac:dyDescent="0.2">
      <c r="B291" s="175" t="s">
        <v>557</v>
      </c>
      <c r="C291" s="196" t="s">
        <v>558</v>
      </c>
      <c r="D291" s="197"/>
      <c r="E291" s="197"/>
      <c r="F291" s="197"/>
      <c r="G291" s="197"/>
      <c r="H291" s="197"/>
      <c r="I291" s="197"/>
      <c r="J291" s="197"/>
      <c r="K291" s="198"/>
      <c r="L291" s="10"/>
      <c r="M291" s="157"/>
      <c r="P291" s="9"/>
      <c r="Q291" s="9"/>
    </row>
    <row r="292" spans="2:17" ht="15" customHeight="1" x14ac:dyDescent="0.2">
      <c r="B292" s="175" t="s">
        <v>559</v>
      </c>
      <c r="C292" s="196" t="s">
        <v>560</v>
      </c>
      <c r="D292" s="197"/>
      <c r="E292" s="197"/>
      <c r="F292" s="197"/>
      <c r="G292" s="197"/>
      <c r="H292" s="197"/>
      <c r="I292" s="197"/>
      <c r="J292" s="197"/>
      <c r="K292" s="198"/>
      <c r="L292" s="10"/>
      <c r="M292" s="157"/>
      <c r="P292" s="9"/>
      <c r="Q292" s="9"/>
    </row>
    <row r="293" spans="2:17" ht="15" customHeight="1" x14ac:dyDescent="0.2">
      <c r="B293" s="175" t="s">
        <v>561</v>
      </c>
      <c r="C293" s="196" t="s">
        <v>562</v>
      </c>
      <c r="D293" s="197"/>
      <c r="E293" s="197"/>
      <c r="F293" s="197"/>
      <c r="G293" s="197"/>
      <c r="H293" s="197"/>
      <c r="I293" s="197"/>
      <c r="J293" s="197"/>
      <c r="K293" s="198"/>
      <c r="L293" s="10"/>
      <c r="M293" s="157"/>
      <c r="P293" s="9"/>
      <c r="Q293" s="9"/>
    </row>
    <row r="294" spans="2:17" ht="15" customHeight="1" x14ac:dyDescent="0.2">
      <c r="B294" s="181" t="s">
        <v>563</v>
      </c>
      <c r="C294" s="182"/>
      <c r="D294" s="183"/>
      <c r="E294" s="183"/>
      <c r="F294" s="183"/>
      <c r="G294" s="183"/>
      <c r="H294" s="183"/>
      <c r="I294" s="183"/>
      <c r="J294" s="183"/>
      <c r="K294" s="184"/>
      <c r="L294" s="10"/>
      <c r="M294" s="157"/>
      <c r="P294" s="9"/>
      <c r="Q294" s="9"/>
    </row>
    <row r="295" spans="2:17" ht="30" customHeight="1" x14ac:dyDescent="0.2">
      <c r="B295" s="175" t="s">
        <v>564</v>
      </c>
      <c r="C295" s="196" t="s">
        <v>565</v>
      </c>
      <c r="D295" s="197"/>
      <c r="E295" s="197"/>
      <c r="F295" s="197"/>
      <c r="G295" s="197"/>
      <c r="H295" s="197"/>
      <c r="I295" s="197"/>
      <c r="J295" s="197"/>
      <c r="K295" s="198"/>
      <c r="L295" s="10"/>
      <c r="M295" s="157"/>
      <c r="P295" s="9"/>
      <c r="Q295" s="9"/>
    </row>
    <row r="296" spans="2:17" ht="30" customHeight="1" x14ac:dyDescent="0.2">
      <c r="B296" s="175" t="s">
        <v>566</v>
      </c>
      <c r="C296" s="196" t="s">
        <v>567</v>
      </c>
      <c r="D296" s="197"/>
      <c r="E296" s="197"/>
      <c r="F296" s="197"/>
      <c r="G296" s="197"/>
      <c r="H296" s="197"/>
      <c r="I296" s="197"/>
      <c r="J296" s="197"/>
      <c r="K296" s="198"/>
      <c r="L296" s="10"/>
      <c r="M296" s="157"/>
      <c r="P296" s="9"/>
      <c r="Q296" s="9"/>
    </row>
    <row r="297" spans="2:17" ht="15" customHeight="1" x14ac:dyDescent="0.2">
      <c r="B297" s="175" t="s">
        <v>568</v>
      </c>
      <c r="C297" s="196" t="s">
        <v>569</v>
      </c>
      <c r="D297" s="197"/>
      <c r="E297" s="197"/>
      <c r="F297" s="197"/>
      <c r="G297" s="197"/>
      <c r="H297" s="197"/>
      <c r="I297" s="197"/>
      <c r="J297" s="197"/>
      <c r="K297" s="198"/>
      <c r="L297" s="10"/>
      <c r="M297" s="157"/>
      <c r="P297" s="9"/>
      <c r="Q297" s="9"/>
    </row>
    <row r="298" spans="2:17" ht="15" customHeight="1" x14ac:dyDescent="0.2">
      <c r="B298" s="176" t="s">
        <v>570</v>
      </c>
      <c r="C298" s="177"/>
      <c r="D298" s="178"/>
      <c r="E298" s="178"/>
      <c r="F298" s="178"/>
      <c r="G298" s="178"/>
      <c r="H298" s="178"/>
      <c r="I298" s="178"/>
      <c r="J298" s="178"/>
      <c r="K298" s="179"/>
      <c r="L298" s="10"/>
      <c r="M298" s="157"/>
      <c r="P298" s="9"/>
      <c r="Q298" s="9"/>
    </row>
    <row r="299" spans="2:17" ht="30" customHeight="1" x14ac:dyDescent="0.2">
      <c r="B299" s="185" t="s">
        <v>571</v>
      </c>
      <c r="C299" s="196" t="s">
        <v>572</v>
      </c>
      <c r="D299" s="197"/>
      <c r="E299" s="197"/>
      <c r="F299" s="197"/>
      <c r="G299" s="197"/>
      <c r="H299" s="197"/>
      <c r="I299" s="197"/>
      <c r="J299" s="197"/>
      <c r="K299" s="198"/>
      <c r="L299" s="10"/>
      <c r="M299" s="157"/>
      <c r="P299" s="9"/>
      <c r="Q299" s="9"/>
    </row>
    <row r="300" spans="2:17" ht="15" customHeight="1" x14ac:dyDescent="0.2">
      <c r="B300" s="176" t="s">
        <v>573</v>
      </c>
      <c r="C300" s="177"/>
      <c r="D300" s="178"/>
      <c r="E300" s="178"/>
      <c r="F300" s="178"/>
      <c r="G300" s="178"/>
      <c r="H300" s="178"/>
      <c r="I300" s="178"/>
      <c r="J300" s="178"/>
      <c r="K300" s="179"/>
      <c r="L300" s="10"/>
      <c r="M300" s="157"/>
      <c r="P300" s="9"/>
      <c r="Q300" s="9"/>
    </row>
    <row r="301" spans="2:17" ht="60" customHeight="1" x14ac:dyDescent="0.2">
      <c r="B301" s="185" t="s">
        <v>574</v>
      </c>
      <c r="C301" s="196" t="s">
        <v>575</v>
      </c>
      <c r="D301" s="199"/>
      <c r="E301" s="199"/>
      <c r="F301" s="199"/>
      <c r="G301" s="199"/>
      <c r="H301" s="199"/>
      <c r="I301" s="199"/>
      <c r="J301" s="199"/>
      <c r="K301" s="200"/>
      <c r="L301" s="10"/>
      <c r="M301" s="157"/>
      <c r="P301" s="9"/>
      <c r="Q301" s="9"/>
    </row>
    <row r="302" spans="2:17" ht="60" customHeight="1" x14ac:dyDescent="0.2">
      <c r="B302" s="185" t="s">
        <v>576</v>
      </c>
      <c r="C302" s="196" t="s">
        <v>577</v>
      </c>
      <c r="D302" s="197"/>
      <c r="E302" s="197"/>
      <c r="F302" s="197"/>
      <c r="G302" s="197"/>
      <c r="H302" s="197"/>
      <c r="I302" s="197"/>
      <c r="J302" s="197"/>
      <c r="K302" s="198"/>
      <c r="L302" s="10"/>
      <c r="M302" s="157"/>
      <c r="P302" s="9"/>
      <c r="Q302" s="9"/>
    </row>
    <row r="303" spans="2:17" ht="60" customHeight="1" x14ac:dyDescent="0.2">
      <c r="B303" s="185" t="s">
        <v>578</v>
      </c>
      <c r="C303" s="196" t="s">
        <v>579</v>
      </c>
      <c r="D303" s="197"/>
      <c r="E303" s="197"/>
      <c r="F303" s="197"/>
      <c r="G303" s="197"/>
      <c r="H303" s="197"/>
      <c r="I303" s="197"/>
      <c r="J303" s="197"/>
      <c r="K303" s="198"/>
      <c r="L303" s="10"/>
      <c r="M303" s="157"/>
      <c r="P303" s="9"/>
      <c r="Q303" s="9"/>
    </row>
    <row r="304" spans="2:17" ht="60" customHeight="1" x14ac:dyDescent="0.2">
      <c r="B304" s="185" t="s">
        <v>580</v>
      </c>
      <c r="C304" s="196" t="s">
        <v>581</v>
      </c>
      <c r="D304" s="197"/>
      <c r="E304" s="197"/>
      <c r="F304" s="197"/>
      <c r="G304" s="197"/>
      <c r="H304" s="197"/>
      <c r="I304" s="197"/>
      <c r="J304" s="197"/>
      <c r="K304" s="198"/>
      <c r="L304" s="10"/>
      <c r="M304" s="157"/>
      <c r="P304" s="9"/>
      <c r="Q304" s="9"/>
    </row>
    <row r="305" spans="2:17" ht="15" customHeight="1" x14ac:dyDescent="0.2">
      <c r="B305" s="185" t="s">
        <v>582</v>
      </c>
      <c r="C305" s="196" t="s">
        <v>583</v>
      </c>
      <c r="D305" s="197"/>
      <c r="E305" s="197"/>
      <c r="F305" s="197"/>
      <c r="G305" s="197"/>
      <c r="H305" s="197"/>
      <c r="I305" s="197"/>
      <c r="J305" s="197"/>
      <c r="K305" s="198"/>
      <c r="L305" s="10"/>
      <c r="M305" s="157"/>
      <c r="P305" s="9"/>
      <c r="Q305" s="9"/>
    </row>
    <row r="306" spans="2:17" ht="45" customHeight="1" x14ac:dyDescent="0.2">
      <c r="B306" s="185" t="s">
        <v>584</v>
      </c>
      <c r="C306" s="196" t="s">
        <v>585</v>
      </c>
      <c r="D306" s="197"/>
      <c r="E306" s="197"/>
      <c r="F306" s="197"/>
      <c r="G306" s="197"/>
      <c r="H306" s="197"/>
      <c r="I306" s="197"/>
      <c r="J306" s="197"/>
      <c r="K306" s="198"/>
      <c r="L306" s="10"/>
      <c r="P306" s="9"/>
      <c r="Q306" s="9"/>
    </row>
    <row r="307" spans="2:17" ht="15" customHeight="1" x14ac:dyDescent="0.2">
      <c r="B307" s="176" t="s">
        <v>586</v>
      </c>
      <c r="C307" s="177"/>
      <c r="D307" s="178"/>
      <c r="E307" s="178"/>
      <c r="F307" s="178"/>
      <c r="G307" s="178"/>
      <c r="H307" s="178"/>
      <c r="I307" s="178"/>
      <c r="J307" s="178"/>
      <c r="K307" s="179"/>
      <c r="L307" s="10"/>
      <c r="M307" s="157"/>
      <c r="P307" s="9"/>
      <c r="Q307" s="9"/>
    </row>
    <row r="308" spans="2:17" ht="45" customHeight="1" x14ac:dyDescent="0.2">
      <c r="B308" s="185" t="s">
        <v>587</v>
      </c>
      <c r="C308" s="196" t="s">
        <v>588</v>
      </c>
      <c r="D308" s="197"/>
      <c r="E308" s="197"/>
      <c r="F308" s="197"/>
      <c r="G308" s="197"/>
      <c r="H308" s="197"/>
      <c r="I308" s="197"/>
      <c r="J308" s="197"/>
      <c r="K308" s="198"/>
      <c r="M308" s="157"/>
      <c r="P308" s="9"/>
      <c r="Q308" s="9"/>
    </row>
    <row r="309" spans="2:17" ht="45" customHeight="1" x14ac:dyDescent="0.2">
      <c r="B309" s="186" t="s">
        <v>589</v>
      </c>
      <c r="C309" s="193" t="s">
        <v>590</v>
      </c>
      <c r="D309" s="194"/>
      <c r="E309" s="194"/>
      <c r="F309" s="194"/>
      <c r="G309" s="194"/>
      <c r="H309" s="194"/>
      <c r="I309" s="194"/>
      <c r="J309" s="194"/>
      <c r="K309" s="195"/>
      <c r="L309" s="10"/>
      <c r="M309" s="157"/>
      <c r="P309" s="9"/>
      <c r="Q309" s="9"/>
    </row>
    <row r="310" spans="2:17" ht="15" customHeight="1" x14ac:dyDescent="0.2">
      <c r="B310" s="187" t="s">
        <v>591</v>
      </c>
      <c r="C310" s="183"/>
      <c r="D310" s="183"/>
      <c r="E310" s="183"/>
      <c r="F310" s="183"/>
      <c r="G310" s="183"/>
      <c r="H310" s="183"/>
      <c r="I310" s="183"/>
      <c r="J310" s="183"/>
      <c r="K310" s="184"/>
      <c r="L310" s="10"/>
      <c r="M310" s="157"/>
      <c r="P310" s="9"/>
      <c r="Q310" s="9"/>
    </row>
    <row r="311" spans="2:17" ht="30" customHeight="1" x14ac:dyDescent="0.2">
      <c r="B311" s="185" t="s">
        <v>592</v>
      </c>
      <c r="C311" s="196" t="s">
        <v>593</v>
      </c>
      <c r="D311" s="197"/>
      <c r="E311" s="197"/>
      <c r="F311" s="197"/>
      <c r="G311" s="197"/>
      <c r="H311" s="197"/>
      <c r="I311" s="197"/>
      <c r="J311" s="197"/>
      <c r="K311" s="198"/>
      <c r="P311" s="9"/>
      <c r="Q311" s="9"/>
    </row>
    <row r="312" spans="2:17" ht="30" customHeight="1" x14ac:dyDescent="0.2">
      <c r="B312" s="185" t="s">
        <v>594</v>
      </c>
      <c r="C312" s="196" t="s">
        <v>595</v>
      </c>
      <c r="D312" s="197"/>
      <c r="E312" s="197"/>
      <c r="F312" s="197"/>
      <c r="G312" s="197"/>
      <c r="H312" s="197"/>
      <c r="I312" s="197"/>
      <c r="J312" s="197"/>
      <c r="K312" s="198"/>
      <c r="P312" s="9"/>
      <c r="Q312" s="9"/>
    </row>
    <row r="313" spans="2:17" ht="30" customHeight="1" x14ac:dyDescent="0.2">
      <c r="B313" s="185" t="s">
        <v>596</v>
      </c>
      <c r="C313" s="196" t="s">
        <v>597</v>
      </c>
      <c r="D313" s="197"/>
      <c r="E313" s="197"/>
      <c r="F313" s="197"/>
      <c r="G313" s="197"/>
      <c r="H313" s="197"/>
      <c r="I313" s="197"/>
      <c r="J313" s="197"/>
      <c r="K313" s="198"/>
      <c r="P313" s="9"/>
      <c r="Q313" s="9"/>
    </row>
    <row r="314" spans="2:17" ht="30" customHeight="1" x14ac:dyDescent="0.2">
      <c r="B314" s="185" t="s">
        <v>598</v>
      </c>
      <c r="C314" s="196" t="s">
        <v>599</v>
      </c>
      <c r="D314" s="197"/>
      <c r="E314" s="197"/>
      <c r="F314" s="197"/>
      <c r="G314" s="197"/>
      <c r="H314" s="197"/>
      <c r="I314" s="197"/>
      <c r="J314" s="197"/>
      <c r="K314" s="198"/>
      <c r="P314" s="9"/>
      <c r="Q314" s="9"/>
    </row>
    <row r="315" spans="2:17" ht="15" customHeight="1" x14ac:dyDescent="0.2">
      <c r="B315" s="185" t="s">
        <v>600</v>
      </c>
      <c r="C315" s="196" t="s">
        <v>601</v>
      </c>
      <c r="D315" s="197"/>
      <c r="E315" s="197"/>
      <c r="F315" s="197"/>
      <c r="G315" s="197"/>
      <c r="H315" s="197"/>
      <c r="I315" s="197"/>
      <c r="J315" s="197"/>
      <c r="K315" s="198"/>
      <c r="P315" s="9"/>
      <c r="Q315" s="9"/>
    </row>
    <row r="316" spans="2:17" ht="15" customHeight="1" x14ac:dyDescent="0.2">
      <c r="B316" s="187" t="s">
        <v>602</v>
      </c>
      <c r="C316" s="188" t="str">
        <f>$C$127</f>
        <v>Tax rate</v>
      </c>
      <c r="D316" s="183"/>
      <c r="E316" s="183"/>
      <c r="F316" s="183"/>
      <c r="G316" s="183"/>
      <c r="H316" s="183"/>
      <c r="I316" s="183"/>
      <c r="J316" s="183"/>
      <c r="K316" s="184"/>
      <c r="P316" s="9"/>
      <c r="Q316" s="9"/>
    </row>
    <row r="317" spans="2:17" ht="15" customHeight="1" thickBot="1" x14ac:dyDescent="0.25">
      <c r="B317" s="189" t="s">
        <v>603</v>
      </c>
      <c r="C317" s="190" t="s">
        <v>604</v>
      </c>
      <c r="D317" s="191"/>
      <c r="E317" s="191"/>
      <c r="F317" s="191"/>
      <c r="G317" s="191"/>
      <c r="H317" s="191"/>
      <c r="I317" s="191"/>
      <c r="J317" s="191"/>
      <c r="K317" s="192"/>
      <c r="P317" s="9"/>
      <c r="Q317" s="9"/>
    </row>
    <row r="318" spans="2:17" x14ac:dyDescent="0.2"/>
  </sheetData>
  <sheetProtection algorithmName="SHA-512" hashValue="8y5Pm9I1FYTPXTDxH3RDfCT8jA1z2qGoYuMzu22/ig5Y33ZweYQoPJt9aSnznmU3CTc7743QGBxEh6TfSm5mkg==" saltValue="OQzCQz0KqfgMGp5nxq1zoQ==" spinCount="100000" sheet="1" objects="1" scenarios="1" autoFilter="0"/>
  <autoFilter ref="N1:N317"/>
  <mergeCells count="55">
    <mergeCell ref="C267:K267"/>
    <mergeCell ref="M1:P1"/>
    <mergeCell ref="B3:C3"/>
    <mergeCell ref="T4:X4"/>
    <mergeCell ref="AA4:AE4"/>
    <mergeCell ref="B5:F5"/>
    <mergeCell ref="G5:K5"/>
    <mergeCell ref="B259:K259"/>
    <mergeCell ref="B261:K261"/>
    <mergeCell ref="C263:K263"/>
    <mergeCell ref="C265:K265"/>
    <mergeCell ref="C266:K266"/>
    <mergeCell ref="C280:K280"/>
    <mergeCell ref="C268:K268"/>
    <mergeCell ref="C269:K269"/>
    <mergeCell ref="C270:K270"/>
    <mergeCell ref="C271:K271"/>
    <mergeCell ref="C272:K272"/>
    <mergeCell ref="C273:K273"/>
    <mergeCell ref="C274:K274"/>
    <mergeCell ref="C275:K275"/>
    <mergeCell ref="C277:K277"/>
    <mergeCell ref="C278:K278"/>
    <mergeCell ref="C279:K279"/>
    <mergeCell ref="C292:K292"/>
    <mergeCell ref="C281:K281"/>
    <mergeCell ref="C282:K282"/>
    <mergeCell ref="C283:K283"/>
    <mergeCell ref="C284:K284"/>
    <mergeCell ref="C285:K285"/>
    <mergeCell ref="C286:K286"/>
    <mergeCell ref="C287:K287"/>
    <mergeCell ref="C288:K288"/>
    <mergeCell ref="C289:K289"/>
    <mergeCell ref="C290:K290"/>
    <mergeCell ref="C291:K291"/>
    <mergeCell ref="C308:K308"/>
    <mergeCell ref="C293:K293"/>
    <mergeCell ref="C295:K295"/>
    <mergeCell ref="C296:K296"/>
    <mergeCell ref="C297:K297"/>
    <mergeCell ref="C299:K299"/>
    <mergeCell ref="C301:K301"/>
    <mergeCell ref="C302:K302"/>
    <mergeCell ref="C303:K303"/>
    <mergeCell ref="C304:K304"/>
    <mergeCell ref="C305:K305"/>
    <mergeCell ref="C306:K306"/>
    <mergeCell ref="C317:K317"/>
    <mergeCell ref="C309:K309"/>
    <mergeCell ref="C311:K311"/>
    <mergeCell ref="C312:K312"/>
    <mergeCell ref="C313:K313"/>
    <mergeCell ref="C314:K314"/>
    <mergeCell ref="C315:K315"/>
  </mergeCells>
  <conditionalFormatting sqref="P6:Q129">
    <cfRule type="cellIs" dxfId="45" priority="23" operator="equal">
      <formula>0</formula>
    </cfRule>
  </conditionalFormatting>
  <dataValidations count="4">
    <dataValidation type="whole" errorStyle="warning" operator="lessThan" allowBlank="1" showInputMessage="1" showErrorMessage="1" error="All inputs should be negative" sqref="G57:K58">
      <formula1>0</formula1>
    </dataValidation>
    <dataValidation type="decimal" errorStyle="warning" operator="greaterThan" allowBlank="1" showInputMessage="1" showErrorMessage="1" error="All inputs should be positive" sqref="G114:K118 G38:K39 G42:K42 G34:K35 G48:K48 G55:K55 G59:K59 G62:K62 G65:K65 G68:K68 G72:K72 G78:K78 G82:K82 G88:K93 G104:K106 G45:K45">
      <formula1>0</formula1>
    </dataValidation>
    <dataValidation type="decimal" errorStyle="warning" operator="lessThan" allowBlank="1" showInputMessage="1" showErrorMessage="1" error="All inputs should be negative" sqref="G21:K31 G40:K40 G43:K43 G36:K36 G49:K49 G53:K54 G61:K61 G64:K64 G67:K67 G73:K73 G77:K77 G85:K85 G96:K101 G109:K111 G121:K125 G46:K46">
      <formula1>0</formula1>
    </dataValidation>
    <dataValidation type="decimal" errorStyle="warning" operator="greaterThan" allowBlank="1" showInputMessage="1" showErrorMessage="1" error="Inputs should be positive" sqref="G8:K18">
      <formula1>0</formula1>
    </dataValidation>
  </dataValidation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Jan 2019&amp;R&amp;G</oddHeader>
    <oddFooter>&amp;L&amp;A&amp;RPrinted: &amp;D &amp;T</oddFooter>
  </headerFooter>
  <rowBreaks count="2" manualBreakCount="2">
    <brk id="79" min="1" max="13" man="1"/>
    <brk id="293" min="1" max="10" man="1"/>
  </rowBreaks>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2" id="{ABC2AAA1-4709-4850-B2A5-864BFC050011}">
            <xm:f>'https://uusp/UU/PR/PR19/ASTO/07 Feb 2019 - UU Response to IAP Feedback/[I012 - PR19-Business-plan-data-tables-Jan2019 (United Utilities - fast track) - Corrected.xlsb]Validation flags'!#REF!&lt;&gt;"Thames Water"</xm:f>
            <x14:dxf>
              <fill>
                <patternFill>
                  <bgColor rgb="FFE0DCD8"/>
                </patternFill>
              </fill>
            </x14:dxf>
          </x14:cfRule>
          <xm:sqref>G16:K16</xm:sqref>
        </x14:conditionalFormatting>
        <x14:conditionalFormatting xmlns:xm="http://schemas.microsoft.com/office/excel/2006/main">
          <x14:cfRule type="expression" priority="21" id="{CC8A124B-AC26-41C9-AD89-7DC604A66A6D}">
            <xm:f>'https://uusp/UU/PR/PR19/ASTO/07 Feb 2019 - UU Response to IAP Feedback/[I012 - PR19-Business-plan-data-tables-Jan2019 (United Utilities - fast track) - Corrected.xlsb]Validation flags'!#REF!&lt;&gt;"Thames Water"</xm:f>
            <x14:dxf>
              <fill>
                <patternFill>
                  <bgColor rgb="FFE0DCD8"/>
                </patternFill>
              </fill>
            </x14:dxf>
          </x14:cfRule>
          <xm:sqref>G29:K29</xm:sqref>
        </x14:conditionalFormatting>
        <x14:conditionalFormatting xmlns:xm="http://schemas.microsoft.com/office/excel/2006/main">
          <x14:cfRule type="expression" priority="20" id="{0A0F4D4E-3E4D-43E9-9D38-4B2B605341FA}">
            <xm:f>'https://uusp/UU/PR/PR19/ASTO/07 Feb 2019 - UU Response to IAP Feedback/[I012 - PR19-Business-plan-data-tables-Jan2019 (United Utilities - fast track) - Corrected.xlsb]Validation flags'!#REF!&lt;&gt;"Thames Water"</xm:f>
            <x14:dxf>
              <fill>
                <patternFill>
                  <bgColor rgb="FFE0DCD8"/>
                </patternFill>
              </fill>
            </x14:dxf>
          </x14:cfRule>
          <xm:sqref>G48:K48</xm:sqref>
        </x14:conditionalFormatting>
        <x14:conditionalFormatting xmlns:xm="http://schemas.microsoft.com/office/excel/2006/main">
          <x14:cfRule type="expression" priority="19" id="{7385299A-CE0F-446C-9FD3-63D40AD46D5D}">
            <xm:f>'https://uusp/UU/PR/PR19/ASTO/07 Feb 2019 - UU Response to IAP Feedback/[I012 - PR19-Business-plan-data-tables-Jan2019 (United Utilities - fast track) - Corrected.xlsb]Validation flags'!#REF!&lt;&gt;"Thames Water"</xm:f>
            <x14:dxf>
              <fill>
                <patternFill>
                  <bgColor rgb="FFE0DCD8"/>
                </patternFill>
              </fill>
            </x14:dxf>
          </x14:cfRule>
          <xm:sqref>G49:K49</xm:sqref>
        </x14:conditionalFormatting>
        <x14:conditionalFormatting xmlns:xm="http://schemas.microsoft.com/office/excel/2006/main">
          <x14:cfRule type="expression" priority="18" id="{0CFED56B-4F51-4712-A178-2AFBCACD31C8}">
            <xm:f>'https://uusp/UU/PR/PR19/ASTO/07 Feb 2019 - UU Response to IAP Feedback/[I012 - PR19-Business-plan-data-tables-Jan2019 (United Utilities - fast track) - Corrected.xlsb]Validation flags'!#REF!&lt;&gt;"Thames Water"</xm:f>
            <x14:dxf>
              <fill>
                <patternFill>
                  <bgColor rgb="FFE0DCD8"/>
                </patternFill>
              </fill>
            </x14:dxf>
          </x14:cfRule>
          <xm:sqref>G67:K68</xm:sqref>
        </x14:conditionalFormatting>
        <x14:conditionalFormatting xmlns:xm="http://schemas.microsoft.com/office/excel/2006/main">
          <x14:cfRule type="expression" priority="17" id="{4EE337CE-E0EC-4D4B-A02B-9AD46A9F4E16}">
            <xm:f>'https://uusp/UU/PR/PR19/ASTO/07 Feb 2019 - UU Response to IAP Feedback/[I012 - PR19-Business-plan-data-tables-Jan2019 (United Utilities - fast track) - Corrected.xlsb]Validation flags'!#REF!&lt;&gt;"Thames Water"</xm:f>
            <x14:dxf>
              <fill>
                <patternFill>
                  <bgColor rgb="FFE0DCD8"/>
                </patternFill>
              </fill>
            </x14:dxf>
          </x14:cfRule>
          <xm:sqref>G92:K92</xm:sqref>
        </x14:conditionalFormatting>
        <x14:conditionalFormatting xmlns:xm="http://schemas.microsoft.com/office/excel/2006/main">
          <x14:cfRule type="expression" priority="16" id="{39A587B6-8A1F-41AD-AA31-3AA246F09D07}">
            <xm:f>'https://uusp/UU/PR/PR19/ASTO/07 Feb 2019 - UU Response to IAP Feedback/[I012 - PR19-Business-plan-data-tables-Jan2019 (United Utilities - fast track) - Corrected.xlsb]Validation flags'!#REF!&lt;&gt;"Thames Water"</xm:f>
            <x14:dxf>
              <fill>
                <patternFill>
                  <bgColor rgb="FFE0DCD8"/>
                </patternFill>
              </fill>
            </x14:dxf>
          </x14:cfRule>
          <xm:sqref>G100:K100</xm:sqref>
        </x14:conditionalFormatting>
        <x14:conditionalFormatting xmlns:xm="http://schemas.microsoft.com/office/excel/2006/main">
          <x14:cfRule type="expression" priority="15" id="{23F41E89-B661-4A44-801F-77AD52F7E562}">
            <xm:f>'https://uusp/UU/PR/PR19/ASTO/07 Feb 2019 - UU Response to IAP Feedback/[I012 - PR19-Business-plan-data-tables-Jan2019 (United Utilities - fast track) - Corrected.xlsb]Validation flags'!#REF!&lt;&gt;"Thames Water"</xm:f>
            <x14:dxf>
              <fill>
                <patternFill>
                  <bgColor rgb="FFE0DCD8"/>
                </patternFill>
              </fill>
            </x14:dxf>
          </x14:cfRule>
          <xm:sqref>G118:K118</xm:sqref>
        </x14:conditionalFormatting>
        <x14:conditionalFormatting xmlns:xm="http://schemas.microsoft.com/office/excel/2006/main">
          <x14:cfRule type="expression" priority="14" id="{46B56EB9-6A0D-4506-AF15-9401AD901E7A}">
            <xm:f>'https://uusp/UU/PR/PR19/ASTO/07 Feb 2019 - UU Response to IAP Feedback/[I012 - PR19-Business-plan-data-tables-Jan2019 (United Utilities - fast track) - Corrected.xlsb]Validation flags'!#REF!&lt;&gt;"Thames Water"</xm:f>
            <x14:dxf>
              <fill>
                <patternFill>
                  <bgColor rgb="FFE0DCD8"/>
                </patternFill>
              </fill>
            </x14:dxf>
          </x14:cfRule>
          <xm:sqref>G125:K125</xm:sqref>
        </x14:conditionalFormatting>
        <x14:conditionalFormatting xmlns:xm="http://schemas.microsoft.com/office/excel/2006/main">
          <x14:cfRule type="expression" priority="13" id="{E9F04F01-6E10-4608-A33A-9C948D654AEE}">
            <xm:f>'https://uusp/UU/PR/PR19/ASTO/07 Feb 2019 - UU Response to IAP Feedback/[I012 - PR19-Business-plan-data-tables-Jan2019 (United Utilities - fast track) - Corrected.xlsb]Validation flags'!#REF!=1</xm:f>
            <x14:dxf>
              <fill>
                <patternFill>
                  <bgColor rgb="FFE0DCD8"/>
                </patternFill>
              </fill>
            </x14:dxf>
          </x14:cfRule>
          <xm:sqref>G14:K15</xm:sqref>
        </x14:conditionalFormatting>
        <x14:conditionalFormatting xmlns:xm="http://schemas.microsoft.com/office/excel/2006/main">
          <x14:cfRule type="expression" priority="12" id="{569959C0-C0D7-49C4-8C07-0027E4179574}">
            <xm:f>'https://uusp/UU/PR/PR19/ASTO/07 Feb 2019 - UU Response to IAP Feedback/[I012 - PR19-Business-plan-data-tables-Jan2019 (United Utilities - fast track) - Corrected.xlsb]Validation flags'!#REF!=1</xm:f>
            <x14:dxf>
              <fill>
                <patternFill>
                  <bgColor rgb="FFE0DCD8"/>
                </patternFill>
              </fill>
            </x14:dxf>
          </x14:cfRule>
          <xm:sqref>G27:K28</xm:sqref>
        </x14:conditionalFormatting>
        <x14:conditionalFormatting xmlns:xm="http://schemas.microsoft.com/office/excel/2006/main">
          <x14:cfRule type="expression" priority="11" id="{32B2E221-3CAD-42B2-8352-26C95711AF87}">
            <xm:f>'https://uusp/UU/PR/PR19/ASTO/07 Feb 2019 - UU Response to IAP Feedback/[I012 - PR19-Business-plan-data-tables-Jan2019 (United Utilities - fast track) - Corrected.xlsb]Validation flags'!#REF!=1</xm:f>
            <x14:dxf>
              <fill>
                <patternFill>
                  <bgColor rgb="FFE0DCD8"/>
                </patternFill>
              </fill>
            </x14:dxf>
          </x14:cfRule>
          <xm:sqref>G42:K43</xm:sqref>
        </x14:conditionalFormatting>
        <x14:conditionalFormatting xmlns:xm="http://schemas.microsoft.com/office/excel/2006/main">
          <x14:cfRule type="expression" priority="10" id="{5E231C9D-F07F-41C5-BD90-7EEFEAD046F6}">
            <xm:f>'https://uusp/UU/PR/PR19/ASTO/07 Feb 2019 - UU Response to IAP Feedback/[I012 - PR19-Business-plan-data-tables-Jan2019 (United Utilities - fast track) - Corrected.xlsb]Validation flags'!#REF!=1</xm:f>
            <x14:dxf>
              <fill>
                <patternFill>
                  <bgColor rgb="FFE0DCD8"/>
                </patternFill>
              </fill>
            </x14:dxf>
          </x14:cfRule>
          <xm:sqref>G61:K62</xm:sqref>
        </x14:conditionalFormatting>
        <x14:conditionalFormatting xmlns:xm="http://schemas.microsoft.com/office/excel/2006/main">
          <x14:cfRule type="expression" priority="9" id="{D987F278-6DC6-4A94-90DF-830A3DC0C4D2}">
            <xm:f>'https://uusp/UU/PR/PR19/ASTO/07 Feb 2019 - UU Response to IAP Feedback/[I012 - PR19-Business-plan-data-tables-Jan2019 (United Utilities - fast track) - Corrected.xlsb]Validation flags'!#REF!=1</xm:f>
            <x14:dxf>
              <fill>
                <patternFill>
                  <bgColor rgb="FFE0DCD8"/>
                </patternFill>
              </fill>
            </x14:dxf>
          </x14:cfRule>
          <xm:sqref>G64:K65</xm:sqref>
        </x14:conditionalFormatting>
        <x14:conditionalFormatting xmlns:xm="http://schemas.microsoft.com/office/excel/2006/main">
          <x14:cfRule type="expression" priority="8" id="{538D4DDB-C231-4264-B81A-21290B7B3577}">
            <xm:f>'https://uusp/UU/PR/PR19/ASTO/07 Feb 2019 - UU Response to IAP Feedback/[I012 - PR19-Business-plan-data-tables-Jan2019 (United Utilities - fast track) - Corrected.xlsb]Validation flags'!#REF!=1</xm:f>
            <x14:dxf>
              <fill>
                <patternFill>
                  <bgColor rgb="FFE0DCD8"/>
                </patternFill>
              </fill>
            </x14:dxf>
          </x14:cfRule>
          <xm:sqref>G90:K91</xm:sqref>
        </x14:conditionalFormatting>
        <x14:conditionalFormatting xmlns:xm="http://schemas.microsoft.com/office/excel/2006/main">
          <x14:cfRule type="expression" priority="7" id="{79C40DDA-4805-44E1-A64F-DF464A13C4FC}">
            <xm:f>'https://uusp/UU/PR/PR19/ASTO/07 Feb 2019 - UU Response to IAP Feedback/[I012 - PR19-Business-plan-data-tables-Jan2019 (United Utilities - fast track) - Corrected.xlsb]Validation flags'!#REF!=1</xm:f>
            <x14:dxf>
              <fill>
                <patternFill>
                  <bgColor rgb="FFE0DCD8"/>
                </patternFill>
              </fill>
            </x14:dxf>
          </x14:cfRule>
          <xm:sqref>G98:K99</xm:sqref>
        </x14:conditionalFormatting>
        <x14:conditionalFormatting xmlns:xm="http://schemas.microsoft.com/office/excel/2006/main">
          <x14:cfRule type="expression" priority="6" id="{779F8E32-62B0-441B-81CC-BFA7FEF4ACF8}">
            <xm:f>'https://uusp/UU/PR/PR19/ASTO/07 Feb 2019 - UU Response to IAP Feedback/[I012 - PR19-Business-plan-data-tables-Jan2019 (United Utilities - fast track) - Corrected.xlsb]Validation flags'!#REF!=1</xm:f>
            <x14:dxf>
              <fill>
                <patternFill>
                  <bgColor rgb="FFE0DCD8"/>
                </patternFill>
              </fill>
            </x14:dxf>
          </x14:cfRule>
          <xm:sqref>G116:K117</xm:sqref>
        </x14:conditionalFormatting>
        <x14:conditionalFormatting xmlns:xm="http://schemas.microsoft.com/office/excel/2006/main">
          <x14:cfRule type="expression" priority="5" id="{5ECA3E8A-F922-4E61-905B-4F35539D99B3}">
            <xm:f>'https://uusp/UU/PR/PR19/ASTO/07 Feb 2019 - UU Response to IAP Feedback/[I012 - PR19-Business-plan-data-tables-Jan2019 (United Utilities - fast track) - Corrected.xlsb]Validation flags'!#REF!=1</xm:f>
            <x14:dxf>
              <fill>
                <patternFill>
                  <bgColor rgb="FFE0DCD8"/>
                </patternFill>
              </fill>
            </x14:dxf>
          </x14:cfRule>
          <xm:sqref>G123:K124</xm:sqref>
        </x14:conditionalFormatting>
        <x14:conditionalFormatting xmlns:xm="http://schemas.microsoft.com/office/excel/2006/main">
          <x14:cfRule type="expression" priority="4" id="{C80DD3A3-5E73-4B32-B63F-F8D2B6EED375}">
            <xm:f>'https://uusp/UU/PR/PR19/ASTO/07 Feb 2019 - UU Response to IAP Feedback/[I012 - PR19-Business-plan-data-tables-Jan2019 (United Utilities - fast track) - Corrected.xlsb]Validation flags'!#REF!=1</xm:f>
            <x14:dxf>
              <fill>
                <patternFill>
                  <bgColor rgb="FFE0DCD8"/>
                </patternFill>
              </fill>
            </x14:dxf>
          </x14:cfRule>
          <xm:sqref>G45:K46</xm:sqref>
        </x14:conditionalFormatting>
        <x14:conditionalFormatting xmlns:xm="http://schemas.microsoft.com/office/excel/2006/main">
          <x14:cfRule type="expression" priority="3" id="{D68FD220-0D7D-47E2-818D-821CBD960E81}">
            <xm:f>'https://uusp/UU/PR/PR19/ASTO/07 Feb 2019 - UU Response to IAP Feedback/[I012 - PR19-Business-plan-data-tables-Jan2019 (United Utilities - fast track) - Corrected.xlsb]Validation flags'!#REF!&lt;&gt;"Thames Water"</xm:f>
            <x14:dxf>
              <fill>
                <patternFill>
                  <bgColor rgb="FFE0DCD8"/>
                </patternFill>
              </fill>
            </x14:dxf>
          </x14:cfRule>
          <xm:sqref>G129:K129</xm:sqref>
        </x14:conditionalFormatting>
        <x14:conditionalFormatting xmlns:xm="http://schemas.microsoft.com/office/excel/2006/main">
          <x14:cfRule type="expression" priority="2" id="{9A32A554-6D64-428E-8179-94E007FCC7BA}">
            <xm:f>'https://uusp/UU/PR/PR19/ASTO/07 Feb 2019 - UU Response to IAP Feedback/[I012 - PR19-Business-plan-data-tables-Jan2019 (United Utilities - fast track) - Corrected.xlsb]Validation flags'!#REF!&lt;&gt;"Thames Water"</xm:f>
            <x14:dxf>
              <fill>
                <patternFill>
                  <bgColor rgb="FFE0DCD8"/>
                </patternFill>
              </fill>
            </x14:dxf>
          </x14:cfRule>
          <xm:sqref>G106:K106</xm:sqref>
        </x14:conditionalFormatting>
        <x14:conditionalFormatting xmlns:xm="http://schemas.microsoft.com/office/excel/2006/main">
          <x14:cfRule type="expression" priority="1" id="{C1853FC0-E55C-488D-A5C9-BE8C7C3B6AE3}">
            <xm:f>'https://uusp/UU/PR/PR19/ASTO/07 Feb 2019 - UU Response to IAP Feedback/[I012 - PR19-Business-plan-data-tables-Jan2019 (United Utilities - fast track) - Corrected.xlsb]Validation flags'!#REF!&lt;&gt;"Thames Water"</xm:f>
            <x14:dxf>
              <fill>
                <patternFill>
                  <bgColor rgb="FFE0DCD8"/>
                </patternFill>
              </fill>
            </x14:dxf>
          </x14:cfRule>
          <xm:sqref>G111:K111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0083"/>
  </sheetPr>
  <dimension ref="A1:AF318"/>
  <sheetViews>
    <sheetView tabSelected="1" workbookViewId="0">
      <selection activeCell="G100" sqref="G100:K100"/>
    </sheetView>
  </sheetViews>
  <sheetFormatPr defaultColWidth="0" defaultRowHeight="14.25" customHeight="1" zeroHeight="1" outlineLevelRow="1" x14ac:dyDescent="0.2"/>
  <cols>
    <col min="1" max="1" width="1.625" style="9" customWidth="1"/>
    <col min="2" max="2" width="6.625" style="9" customWidth="1"/>
    <col min="3" max="3" width="83.625" style="9" bestFit="1" customWidth="1"/>
    <col min="4" max="4" width="12.125" style="9" bestFit="1" customWidth="1"/>
    <col min="5" max="6" width="5.625" style="9" customWidth="1"/>
    <col min="7" max="11" width="9.625" style="9" customWidth="1"/>
    <col min="12" max="12" width="2.625" style="9" customWidth="1"/>
    <col min="13" max="13" width="53.625" style="9" bestFit="1" customWidth="1"/>
    <col min="14" max="14" width="27.125" style="9" bestFit="1" customWidth="1"/>
    <col min="15" max="15" width="2.625" style="9" customWidth="1"/>
    <col min="16" max="16" width="21.625" style="7" customWidth="1"/>
    <col min="17" max="17" width="36" style="7" bestFit="1" customWidth="1"/>
    <col min="18" max="18" width="3" style="5" customWidth="1"/>
    <col min="19" max="19" width="2.625" style="82" hidden="1" customWidth="1"/>
    <col min="20" max="24" width="8.125" style="82" hidden="1" customWidth="1"/>
    <col min="25" max="25" width="1.625" style="82" hidden="1" customWidth="1"/>
    <col min="26" max="26" width="2.625" style="82" hidden="1" customWidth="1"/>
    <col min="27" max="31" width="9.625" style="25" hidden="1" customWidth="1"/>
    <col min="32" max="32" width="1.625" style="82" hidden="1" customWidth="1"/>
    <col min="33" max="16384" width="9.625" style="9" hidden="1"/>
  </cols>
  <sheetData>
    <row r="1" spans="2:32" ht="20.25" x14ac:dyDescent="0.2">
      <c r="B1" s="1" t="s">
        <v>0</v>
      </c>
      <c r="C1" s="1"/>
      <c r="D1" s="1"/>
      <c r="E1" s="1"/>
      <c r="F1" s="1"/>
      <c r="G1" s="1"/>
      <c r="H1" s="1"/>
      <c r="I1" s="1"/>
      <c r="J1" s="1"/>
      <c r="K1" s="2" t="str">
        <f>[1]AppValidation!$D$2</f>
        <v>United Utilities</v>
      </c>
      <c r="L1" s="3"/>
      <c r="M1" s="212" t="s">
        <v>1</v>
      </c>
      <c r="N1" s="212"/>
      <c r="O1" s="212"/>
      <c r="P1" s="212"/>
      <c r="Q1" s="4"/>
      <c r="S1" s="6"/>
      <c r="T1" s="7"/>
      <c r="U1" s="7"/>
      <c r="V1" s="7"/>
      <c r="W1" s="7"/>
      <c r="X1" s="7"/>
      <c r="Y1" s="6"/>
      <c r="Z1" s="6"/>
      <c r="AA1" s="8"/>
      <c r="AB1" s="8"/>
      <c r="AC1" s="8"/>
      <c r="AD1" s="8"/>
      <c r="AE1" s="8"/>
      <c r="AF1" s="6"/>
    </row>
    <row r="2" spans="2:32" ht="15" thickBot="1" x14ac:dyDescent="0.25">
      <c r="B2" s="10"/>
      <c r="C2" s="10"/>
      <c r="D2" s="10"/>
      <c r="E2" s="10"/>
      <c r="F2" s="10"/>
      <c r="G2" s="10"/>
      <c r="H2" s="10"/>
      <c r="I2" s="10"/>
      <c r="J2" s="10"/>
      <c r="K2" s="10"/>
      <c r="L2" s="10"/>
      <c r="M2" s="10"/>
      <c r="N2" s="10"/>
      <c r="P2" s="5"/>
      <c r="Q2" s="5"/>
      <c r="S2" s="6"/>
      <c r="T2" s="7"/>
      <c r="U2" s="7"/>
      <c r="V2" s="7"/>
      <c r="W2" s="7"/>
      <c r="X2" s="7"/>
      <c r="Y2" s="6"/>
      <c r="Z2" s="6"/>
      <c r="AA2" s="8"/>
      <c r="AB2" s="8"/>
      <c r="AC2" s="8"/>
      <c r="AD2" s="8"/>
      <c r="AE2" s="8"/>
      <c r="AF2" s="6"/>
    </row>
    <row r="3" spans="2:32" ht="15" thickBot="1" x14ac:dyDescent="0.25">
      <c r="B3" s="213" t="s">
        <v>2</v>
      </c>
      <c r="C3" s="214"/>
      <c r="D3" s="11" t="s">
        <v>3</v>
      </c>
      <c r="E3" s="12" t="s">
        <v>4</v>
      </c>
      <c r="F3" s="13" t="s">
        <v>5</v>
      </c>
      <c r="G3" s="14" t="s">
        <v>6</v>
      </c>
      <c r="H3" s="12" t="s">
        <v>7</v>
      </c>
      <c r="I3" s="12" t="s">
        <v>8</v>
      </c>
      <c r="J3" s="12" t="s">
        <v>9</v>
      </c>
      <c r="K3" s="15" t="s">
        <v>10</v>
      </c>
      <c r="L3" s="16"/>
      <c r="M3" s="17" t="s">
        <v>11</v>
      </c>
      <c r="N3" s="18" t="s">
        <v>12</v>
      </c>
      <c r="P3" s="19" t="s">
        <v>13</v>
      </c>
      <c r="Q3" s="20" t="s">
        <v>14</v>
      </c>
      <c r="S3" s="6"/>
      <c r="T3" s="7"/>
      <c r="U3" s="7"/>
      <c r="V3" s="7"/>
      <c r="W3" s="7"/>
      <c r="X3" s="7"/>
      <c r="Y3" s="6"/>
      <c r="Z3" s="6"/>
      <c r="AA3" s="8"/>
      <c r="AB3" s="8"/>
      <c r="AC3" s="8"/>
      <c r="AD3" s="8"/>
      <c r="AE3" s="8"/>
      <c r="AF3" s="6"/>
    </row>
    <row r="4" spans="2:32" ht="15" customHeight="1" thickBot="1" x14ac:dyDescent="0.25">
      <c r="B4" s="10"/>
      <c r="C4" s="10"/>
      <c r="D4" s="10"/>
      <c r="E4" s="10"/>
      <c r="F4" s="10"/>
      <c r="G4" s="10"/>
      <c r="H4" s="10"/>
      <c r="I4" s="10"/>
      <c r="J4" s="10"/>
      <c r="K4" s="10"/>
      <c r="L4" s="10"/>
      <c r="M4" s="10"/>
      <c r="N4" s="10"/>
      <c r="P4" s="21"/>
      <c r="Q4" s="22"/>
      <c r="S4" s="6"/>
      <c r="T4" s="215" t="s">
        <v>15</v>
      </c>
      <c r="U4" s="215"/>
      <c r="V4" s="215"/>
      <c r="W4" s="215"/>
      <c r="X4" s="215"/>
      <c r="Y4" s="6"/>
      <c r="Z4" s="6"/>
      <c r="AA4" s="215" t="s">
        <v>16</v>
      </c>
      <c r="AB4" s="215"/>
      <c r="AC4" s="215"/>
      <c r="AD4" s="215"/>
      <c r="AE4" s="215"/>
      <c r="AF4" s="6"/>
    </row>
    <row r="5" spans="2:32" ht="15" thickBot="1" x14ac:dyDescent="0.25">
      <c r="B5" s="213" t="s">
        <v>17</v>
      </c>
      <c r="C5" s="216"/>
      <c r="D5" s="216"/>
      <c r="E5" s="216"/>
      <c r="F5" s="217"/>
      <c r="G5" s="218" t="s">
        <v>18</v>
      </c>
      <c r="H5" s="219"/>
      <c r="I5" s="219"/>
      <c r="J5" s="219"/>
      <c r="K5" s="220"/>
      <c r="L5" s="10"/>
      <c r="M5" s="10"/>
      <c r="N5" s="10"/>
      <c r="P5" s="5"/>
      <c r="Q5" s="5"/>
      <c r="S5" s="6"/>
      <c r="T5" s="23" t="s">
        <v>19</v>
      </c>
      <c r="U5" s="24"/>
      <c r="V5" s="24"/>
      <c r="W5" s="24"/>
      <c r="X5" s="24"/>
      <c r="Y5" s="6"/>
      <c r="Z5" s="6"/>
      <c r="AB5" s="24"/>
      <c r="AC5" s="24"/>
      <c r="AD5" s="24"/>
      <c r="AE5" s="24"/>
      <c r="AF5" s="6"/>
    </row>
    <row r="6" spans="2:32" ht="15" thickBot="1" x14ac:dyDescent="0.25">
      <c r="B6" s="10"/>
      <c r="C6" s="26"/>
      <c r="D6" s="10"/>
      <c r="E6" s="10"/>
      <c r="F6" s="10"/>
      <c r="G6" s="10"/>
      <c r="H6" s="10"/>
      <c r="I6" s="10"/>
      <c r="J6" s="10"/>
      <c r="K6" s="10"/>
      <c r="L6" s="10"/>
      <c r="M6" s="10"/>
      <c r="N6" s="10"/>
      <c r="P6" s="27"/>
      <c r="Q6" s="28"/>
      <c r="S6" s="6"/>
      <c r="T6" s="24"/>
      <c r="U6" s="24"/>
      <c r="V6" s="24"/>
      <c r="W6" s="24"/>
      <c r="X6" s="24"/>
      <c r="Y6" s="6"/>
      <c r="Z6" s="6"/>
      <c r="AA6" s="24"/>
      <c r="AB6" s="24"/>
      <c r="AC6" s="24"/>
      <c r="AD6" s="24"/>
      <c r="AE6" s="24"/>
      <c r="AF6" s="6"/>
    </row>
    <row r="7" spans="2:32" ht="15" thickBot="1" x14ac:dyDescent="0.25">
      <c r="B7" s="14" t="s">
        <v>20</v>
      </c>
      <c r="C7" s="29" t="s">
        <v>21</v>
      </c>
      <c r="D7" s="10"/>
      <c r="E7" s="10"/>
      <c r="F7" s="10"/>
      <c r="G7" s="10"/>
      <c r="H7" s="10"/>
      <c r="I7" s="10"/>
      <c r="J7" s="10"/>
      <c r="K7" s="10"/>
      <c r="L7" s="10"/>
      <c r="M7" s="10"/>
      <c r="N7" s="10"/>
      <c r="P7" s="27"/>
      <c r="Q7" s="28"/>
      <c r="S7" s="6"/>
      <c r="T7" s="7"/>
      <c r="U7" s="7"/>
      <c r="V7" s="7"/>
      <c r="W7" s="7"/>
      <c r="X7" s="7"/>
      <c r="Y7" s="6"/>
      <c r="Z7" s="6"/>
      <c r="AA7" s="8" t="s">
        <v>22</v>
      </c>
      <c r="AB7" s="8"/>
      <c r="AC7" s="8"/>
      <c r="AD7" s="8"/>
      <c r="AE7" s="8"/>
      <c r="AF7" s="6"/>
    </row>
    <row r="8" spans="2:32" x14ac:dyDescent="0.2">
      <c r="B8" s="30">
        <v>1</v>
      </c>
      <c r="C8" s="31" t="s">
        <v>23</v>
      </c>
      <c r="D8" s="32" t="s">
        <v>24</v>
      </c>
      <c r="E8" s="33" t="s">
        <v>25</v>
      </c>
      <c r="F8" s="34">
        <v>3</v>
      </c>
      <c r="G8" s="35">
        <v>5.7196767549249392</v>
      </c>
      <c r="H8" s="36">
        <v>5.8205764771580517</v>
      </c>
      <c r="I8" s="36">
        <v>5.8172994400552271</v>
      </c>
      <c r="J8" s="36">
        <v>5.7811527729175234</v>
      </c>
      <c r="K8" s="37">
        <v>5.7246141385580405</v>
      </c>
      <c r="L8" s="10"/>
      <c r="M8" s="38"/>
      <c r="N8" s="39" t="s">
        <v>26</v>
      </c>
      <c r="O8" s="40"/>
      <c r="P8" s="27">
        <f t="shared" ref="P8:P18" si="0" xml:space="preserve"> IF( SUM( T8:X8 ) = 0, 0, $T$5 )</f>
        <v>0</v>
      </c>
      <c r="Q8" s="27">
        <f xml:space="preserve"> IF( SUM( AA8:AE8 ) = 0, 0, $AA$7 )</f>
        <v>0</v>
      </c>
      <c r="S8" s="6"/>
      <c r="T8" s="41">
        <f t="shared" ref="T8:X18" si="1" xml:space="preserve"> IF( ISNUMBER(G8), 0, 1 )</f>
        <v>0</v>
      </c>
      <c r="U8" s="41">
        <f t="shared" si="1"/>
        <v>0</v>
      </c>
      <c r="V8" s="41">
        <f t="shared" si="1"/>
        <v>0</v>
      </c>
      <c r="W8" s="41">
        <f t="shared" si="1"/>
        <v>0</v>
      </c>
      <c r="X8" s="41">
        <f t="shared" si="1"/>
        <v>0</v>
      </c>
      <c r="Y8" s="6"/>
      <c r="Z8" s="6"/>
      <c r="AA8" s="41">
        <f t="shared" ref="AA8:AE18" si="2">IF( AND( ISNUMBER( G8), G8&gt;=0), 0, 1)</f>
        <v>0</v>
      </c>
      <c r="AB8" s="41">
        <f t="shared" si="2"/>
        <v>0</v>
      </c>
      <c r="AC8" s="41">
        <f t="shared" si="2"/>
        <v>0</v>
      </c>
      <c r="AD8" s="41">
        <f t="shared" si="2"/>
        <v>0</v>
      </c>
      <c r="AE8" s="41">
        <f t="shared" si="2"/>
        <v>0</v>
      </c>
      <c r="AF8" s="6"/>
    </row>
    <row r="9" spans="2:32" x14ac:dyDescent="0.2">
      <c r="B9" s="42">
        <f>B8+1</f>
        <v>2</v>
      </c>
      <c r="C9" s="43" t="s">
        <v>27</v>
      </c>
      <c r="D9" s="44" t="s">
        <v>28</v>
      </c>
      <c r="E9" s="45" t="s">
        <v>25</v>
      </c>
      <c r="F9" s="46">
        <v>3</v>
      </c>
      <c r="G9" s="47">
        <v>0</v>
      </c>
      <c r="H9" s="48">
        <v>0</v>
      </c>
      <c r="I9" s="48">
        <v>0</v>
      </c>
      <c r="J9" s="48">
        <v>0</v>
      </c>
      <c r="K9" s="49">
        <v>0</v>
      </c>
      <c r="L9" s="10"/>
      <c r="M9" s="50"/>
      <c r="N9" s="51" t="s">
        <v>26</v>
      </c>
      <c r="O9" s="40"/>
      <c r="P9" s="27">
        <f t="shared" si="0"/>
        <v>0</v>
      </c>
      <c r="Q9" s="27">
        <f t="shared" ref="Q9:Q18" si="3" xml:space="preserve"> IF( SUM( AA9:AE9 ) = 0, 0, $AA$7 )</f>
        <v>0</v>
      </c>
      <c r="S9" s="6"/>
      <c r="T9" s="41">
        <f t="shared" si="1"/>
        <v>0</v>
      </c>
      <c r="U9" s="41">
        <f t="shared" si="1"/>
        <v>0</v>
      </c>
      <c r="V9" s="41">
        <f t="shared" si="1"/>
        <v>0</v>
      </c>
      <c r="W9" s="41">
        <f t="shared" si="1"/>
        <v>0</v>
      </c>
      <c r="X9" s="41">
        <f t="shared" si="1"/>
        <v>0</v>
      </c>
      <c r="Y9" s="6"/>
      <c r="Z9" s="6"/>
      <c r="AA9" s="41">
        <f t="shared" si="2"/>
        <v>0</v>
      </c>
      <c r="AB9" s="41">
        <f t="shared" si="2"/>
        <v>0</v>
      </c>
      <c r="AC9" s="41">
        <f t="shared" si="2"/>
        <v>0</v>
      </c>
      <c r="AD9" s="41">
        <f t="shared" si="2"/>
        <v>0</v>
      </c>
      <c r="AE9" s="41">
        <f t="shared" si="2"/>
        <v>0</v>
      </c>
      <c r="AF9" s="6"/>
    </row>
    <row r="10" spans="2:32" x14ac:dyDescent="0.2">
      <c r="B10" s="42">
        <f t="shared" ref="B10:B18" si="4">B9+1</f>
        <v>3</v>
      </c>
      <c r="C10" s="43" t="s">
        <v>29</v>
      </c>
      <c r="D10" s="44" t="s">
        <v>30</v>
      </c>
      <c r="E10" s="45" t="s">
        <v>25</v>
      </c>
      <c r="F10" s="46">
        <v>3</v>
      </c>
      <c r="G10" s="47">
        <v>0</v>
      </c>
      <c r="H10" s="48">
        <v>0</v>
      </c>
      <c r="I10" s="48">
        <v>0</v>
      </c>
      <c r="J10" s="48">
        <v>0</v>
      </c>
      <c r="K10" s="49">
        <v>0</v>
      </c>
      <c r="L10" s="10"/>
      <c r="M10" s="50"/>
      <c r="N10" s="51" t="s">
        <v>26</v>
      </c>
      <c r="O10" s="40"/>
      <c r="P10" s="27">
        <f t="shared" si="0"/>
        <v>0</v>
      </c>
      <c r="Q10" s="27">
        <f t="shared" si="3"/>
        <v>0</v>
      </c>
      <c r="S10" s="6"/>
      <c r="T10" s="41">
        <f t="shared" si="1"/>
        <v>0</v>
      </c>
      <c r="U10" s="41">
        <f t="shared" si="1"/>
        <v>0</v>
      </c>
      <c r="V10" s="41">
        <f t="shared" si="1"/>
        <v>0</v>
      </c>
      <c r="W10" s="41">
        <f t="shared" si="1"/>
        <v>0</v>
      </c>
      <c r="X10" s="41">
        <f t="shared" si="1"/>
        <v>0</v>
      </c>
      <c r="Y10" s="6"/>
      <c r="Z10" s="6"/>
      <c r="AA10" s="41">
        <f t="shared" si="2"/>
        <v>0</v>
      </c>
      <c r="AB10" s="41">
        <f t="shared" si="2"/>
        <v>0</v>
      </c>
      <c r="AC10" s="41">
        <f t="shared" si="2"/>
        <v>0</v>
      </c>
      <c r="AD10" s="41">
        <f t="shared" si="2"/>
        <v>0</v>
      </c>
      <c r="AE10" s="41">
        <f t="shared" si="2"/>
        <v>0</v>
      </c>
      <c r="AF10" s="6"/>
    </row>
    <row r="11" spans="2:32" x14ac:dyDescent="0.2">
      <c r="B11" s="42">
        <f t="shared" si="4"/>
        <v>4</v>
      </c>
      <c r="C11" s="43" t="s">
        <v>31</v>
      </c>
      <c r="D11" s="44" t="s">
        <v>32</v>
      </c>
      <c r="E11" s="45" t="s">
        <v>25</v>
      </c>
      <c r="F11" s="46">
        <v>3</v>
      </c>
      <c r="G11" s="47">
        <v>0.95212213810070734</v>
      </c>
      <c r="H11" s="48">
        <v>0.9664230441174203</v>
      </c>
      <c r="I11" s="48">
        <v>0.97932464482227621</v>
      </c>
      <c r="J11" s="48">
        <v>1.0226329089677189</v>
      </c>
      <c r="K11" s="49">
        <v>1.0908756701747779</v>
      </c>
      <c r="L11" s="10"/>
      <c r="M11" s="50"/>
      <c r="N11" s="51" t="s">
        <v>26</v>
      </c>
      <c r="O11" s="40"/>
      <c r="P11" s="27">
        <f t="shared" si="0"/>
        <v>0</v>
      </c>
      <c r="Q11" s="27">
        <f t="shared" si="3"/>
        <v>0</v>
      </c>
      <c r="S11" s="6"/>
      <c r="T11" s="41">
        <f t="shared" si="1"/>
        <v>0</v>
      </c>
      <c r="U11" s="41">
        <f t="shared" si="1"/>
        <v>0</v>
      </c>
      <c r="V11" s="41">
        <f t="shared" si="1"/>
        <v>0</v>
      </c>
      <c r="W11" s="41">
        <f t="shared" si="1"/>
        <v>0</v>
      </c>
      <c r="X11" s="41">
        <f t="shared" si="1"/>
        <v>0</v>
      </c>
      <c r="Y11" s="6"/>
      <c r="Z11" s="6"/>
      <c r="AA11" s="41">
        <f t="shared" si="2"/>
        <v>0</v>
      </c>
      <c r="AB11" s="41">
        <f t="shared" si="2"/>
        <v>0</v>
      </c>
      <c r="AC11" s="41">
        <f t="shared" si="2"/>
        <v>0</v>
      </c>
      <c r="AD11" s="41">
        <f t="shared" si="2"/>
        <v>0</v>
      </c>
      <c r="AE11" s="41">
        <f t="shared" si="2"/>
        <v>0</v>
      </c>
      <c r="AF11" s="6"/>
    </row>
    <row r="12" spans="2:32" x14ac:dyDescent="0.2">
      <c r="B12" s="42">
        <f t="shared" si="4"/>
        <v>5</v>
      </c>
      <c r="C12" s="43" t="s">
        <v>33</v>
      </c>
      <c r="D12" s="44" t="s">
        <v>34</v>
      </c>
      <c r="E12" s="45" t="s">
        <v>25</v>
      </c>
      <c r="F12" s="46">
        <v>3</v>
      </c>
      <c r="G12" s="47">
        <v>0</v>
      </c>
      <c r="H12" s="48">
        <v>0</v>
      </c>
      <c r="I12" s="48">
        <v>0</v>
      </c>
      <c r="J12" s="48">
        <v>0</v>
      </c>
      <c r="K12" s="49">
        <v>0</v>
      </c>
      <c r="L12" s="10"/>
      <c r="M12" s="50"/>
      <c r="N12" s="51" t="s">
        <v>26</v>
      </c>
      <c r="O12" s="40"/>
      <c r="P12" s="27">
        <f t="shared" si="0"/>
        <v>0</v>
      </c>
      <c r="Q12" s="27">
        <f t="shared" si="3"/>
        <v>0</v>
      </c>
      <c r="S12" s="6"/>
      <c r="T12" s="41">
        <f t="shared" si="1"/>
        <v>0</v>
      </c>
      <c r="U12" s="41">
        <f t="shared" si="1"/>
        <v>0</v>
      </c>
      <c r="V12" s="41">
        <f t="shared" si="1"/>
        <v>0</v>
      </c>
      <c r="W12" s="41">
        <f t="shared" si="1"/>
        <v>0</v>
      </c>
      <c r="X12" s="41">
        <f t="shared" si="1"/>
        <v>0</v>
      </c>
      <c r="Y12" s="6"/>
      <c r="Z12" s="6"/>
      <c r="AA12" s="41">
        <f t="shared" si="2"/>
        <v>0</v>
      </c>
      <c r="AB12" s="41">
        <f t="shared" si="2"/>
        <v>0</v>
      </c>
      <c r="AC12" s="41">
        <f t="shared" si="2"/>
        <v>0</v>
      </c>
      <c r="AD12" s="41">
        <f t="shared" si="2"/>
        <v>0</v>
      </c>
      <c r="AE12" s="41">
        <f t="shared" si="2"/>
        <v>0</v>
      </c>
      <c r="AF12" s="6"/>
    </row>
    <row r="13" spans="2:32" x14ac:dyDescent="0.2">
      <c r="B13" s="42">
        <f t="shared" si="4"/>
        <v>6</v>
      </c>
      <c r="C13" s="43" t="s">
        <v>35</v>
      </c>
      <c r="D13" s="44" t="s">
        <v>36</v>
      </c>
      <c r="E13" s="45" t="s">
        <v>25</v>
      </c>
      <c r="F13" s="46">
        <v>3</v>
      </c>
      <c r="G13" s="47">
        <v>0</v>
      </c>
      <c r="H13" s="48">
        <v>0</v>
      </c>
      <c r="I13" s="48">
        <v>0</v>
      </c>
      <c r="J13" s="48">
        <v>0</v>
      </c>
      <c r="K13" s="49">
        <v>0</v>
      </c>
      <c r="L13" s="10"/>
      <c r="M13" s="50"/>
      <c r="N13" s="51" t="s">
        <v>26</v>
      </c>
      <c r="O13" s="40"/>
      <c r="P13" s="27">
        <f t="shared" si="0"/>
        <v>0</v>
      </c>
      <c r="Q13" s="27">
        <f t="shared" si="3"/>
        <v>0</v>
      </c>
      <c r="S13" s="6"/>
      <c r="T13" s="41">
        <f t="shared" si="1"/>
        <v>0</v>
      </c>
      <c r="U13" s="41">
        <f t="shared" si="1"/>
        <v>0</v>
      </c>
      <c r="V13" s="41">
        <f t="shared" si="1"/>
        <v>0</v>
      </c>
      <c r="W13" s="41">
        <f t="shared" si="1"/>
        <v>0</v>
      </c>
      <c r="X13" s="41">
        <f t="shared" si="1"/>
        <v>0</v>
      </c>
      <c r="Y13" s="6"/>
      <c r="Z13" s="6"/>
      <c r="AA13" s="41">
        <f t="shared" si="2"/>
        <v>0</v>
      </c>
      <c r="AB13" s="41">
        <f t="shared" si="2"/>
        <v>0</v>
      </c>
      <c r="AC13" s="41">
        <f t="shared" si="2"/>
        <v>0</v>
      </c>
      <c r="AD13" s="41">
        <f t="shared" si="2"/>
        <v>0</v>
      </c>
      <c r="AE13" s="41">
        <f t="shared" si="2"/>
        <v>0</v>
      </c>
      <c r="AF13" s="6"/>
    </row>
    <row r="14" spans="2:32" x14ac:dyDescent="0.2">
      <c r="B14" s="42">
        <f t="shared" si="4"/>
        <v>7</v>
      </c>
      <c r="C14" s="43" t="s">
        <v>37</v>
      </c>
      <c r="D14" s="44" t="s">
        <v>38</v>
      </c>
      <c r="E14" s="45" t="s">
        <v>25</v>
      </c>
      <c r="F14" s="46">
        <v>3</v>
      </c>
      <c r="G14" s="52">
        <v>7.7054748937133857</v>
      </c>
      <c r="H14" s="53">
        <v>7.627787859159473</v>
      </c>
      <c r="I14" s="53">
        <v>7.6341138654612308</v>
      </c>
      <c r="J14" s="53">
        <v>7.6753481983459277</v>
      </c>
      <c r="K14" s="54">
        <v>7.7814213922379309</v>
      </c>
      <c r="L14" s="10"/>
      <c r="M14" s="50"/>
      <c r="N14" s="51" t="s">
        <v>26</v>
      </c>
      <c r="O14" s="40"/>
      <c r="P14" s="27">
        <f t="shared" si="0"/>
        <v>0</v>
      </c>
      <c r="Q14" s="27">
        <f t="shared" si="3"/>
        <v>0</v>
      </c>
      <c r="S14" s="6"/>
      <c r="T14" s="41">
        <f>IF('[1]Validation flags'!$H$3=1,0, IF( ISNUMBER(G14), 0, 1 ))</f>
        <v>0</v>
      </c>
      <c r="U14" s="41">
        <f>IF('[1]Validation flags'!$H$3=1,0, IF( ISNUMBER(H14), 0, 1 ))</f>
        <v>0</v>
      </c>
      <c r="V14" s="41">
        <f>IF('[1]Validation flags'!$H$3=1,0, IF( ISNUMBER(I14), 0, 1 ))</f>
        <v>0</v>
      </c>
      <c r="W14" s="41">
        <f>IF('[1]Validation flags'!$H$3=1,0, IF( ISNUMBER(J14), 0, 1 ))</f>
        <v>0</v>
      </c>
      <c r="X14" s="41">
        <f>IF('[1]Validation flags'!$H$3=1,0, IF( ISNUMBER(K14), 0, 1 ))</f>
        <v>0</v>
      </c>
      <c r="Y14" s="6"/>
      <c r="Z14" s="6"/>
      <c r="AA14" s="41">
        <f t="shared" si="2"/>
        <v>0</v>
      </c>
      <c r="AB14" s="41">
        <f t="shared" si="2"/>
        <v>0</v>
      </c>
      <c r="AC14" s="41">
        <f t="shared" si="2"/>
        <v>0</v>
      </c>
      <c r="AD14" s="41">
        <f t="shared" si="2"/>
        <v>0</v>
      </c>
      <c r="AE14" s="41">
        <f t="shared" si="2"/>
        <v>0</v>
      </c>
      <c r="AF14" s="6"/>
    </row>
    <row r="15" spans="2:32" x14ac:dyDescent="0.2">
      <c r="B15" s="42">
        <f t="shared" si="4"/>
        <v>8</v>
      </c>
      <c r="C15" s="43" t="s">
        <v>39</v>
      </c>
      <c r="D15" s="44" t="s">
        <v>40</v>
      </c>
      <c r="E15" s="45" t="s">
        <v>25</v>
      </c>
      <c r="F15" s="46">
        <v>3</v>
      </c>
      <c r="G15" s="52">
        <v>0.85943026758489061</v>
      </c>
      <c r="H15" s="53">
        <v>0.91933370616182541</v>
      </c>
      <c r="I15" s="53">
        <v>1.1072129988010895</v>
      </c>
      <c r="J15" s="53">
        <v>1.5064576252979132</v>
      </c>
      <c r="K15" s="54">
        <v>2.2145369800930266</v>
      </c>
      <c r="L15" s="10"/>
      <c r="M15" s="50"/>
      <c r="N15" s="51" t="s">
        <v>26</v>
      </c>
      <c r="O15" s="40"/>
      <c r="P15" s="27">
        <f t="shared" si="0"/>
        <v>0</v>
      </c>
      <c r="Q15" s="27">
        <f t="shared" si="3"/>
        <v>0</v>
      </c>
      <c r="S15" s="6"/>
      <c r="T15" s="41">
        <f>IF('[1]Validation flags'!$H$3=1,0, IF( ISNUMBER(G15), 0, 1 ))</f>
        <v>0</v>
      </c>
      <c r="U15" s="41">
        <f>IF('[1]Validation flags'!$H$3=1,0, IF( ISNUMBER(H15), 0, 1 ))</f>
        <v>0</v>
      </c>
      <c r="V15" s="41">
        <f>IF('[1]Validation flags'!$H$3=1,0, IF( ISNUMBER(I15), 0, 1 ))</f>
        <v>0</v>
      </c>
      <c r="W15" s="41">
        <f>IF('[1]Validation flags'!$H$3=1,0, IF( ISNUMBER(J15), 0, 1 ))</f>
        <v>0</v>
      </c>
      <c r="X15" s="41">
        <f>IF('[1]Validation flags'!$H$3=1,0, IF( ISNUMBER(K15), 0, 1 ))</f>
        <v>0</v>
      </c>
      <c r="Y15" s="6"/>
      <c r="Z15" s="6"/>
      <c r="AA15" s="41">
        <f t="shared" si="2"/>
        <v>0</v>
      </c>
      <c r="AB15" s="41">
        <f t="shared" si="2"/>
        <v>0</v>
      </c>
      <c r="AC15" s="41">
        <f t="shared" si="2"/>
        <v>0</v>
      </c>
      <c r="AD15" s="41">
        <f t="shared" si="2"/>
        <v>0</v>
      </c>
      <c r="AE15" s="41">
        <f t="shared" si="2"/>
        <v>0</v>
      </c>
      <c r="AF15" s="6"/>
    </row>
    <row r="16" spans="2:32" x14ac:dyDescent="0.2">
      <c r="B16" s="42">
        <f t="shared" si="4"/>
        <v>9</v>
      </c>
      <c r="C16" s="43" t="s">
        <v>41</v>
      </c>
      <c r="D16" s="44" t="s">
        <v>42</v>
      </c>
      <c r="E16" s="45" t="s">
        <v>25</v>
      </c>
      <c r="F16" s="46">
        <v>3</v>
      </c>
      <c r="G16" s="52">
        <v>0</v>
      </c>
      <c r="H16" s="53">
        <v>0</v>
      </c>
      <c r="I16" s="53">
        <v>0</v>
      </c>
      <c r="J16" s="53">
        <v>0</v>
      </c>
      <c r="K16" s="54">
        <v>0</v>
      </c>
      <c r="L16" s="10"/>
      <c r="M16" s="50"/>
      <c r="N16" s="51" t="s">
        <v>26</v>
      </c>
      <c r="O16" s="40"/>
      <c r="P16" s="27">
        <f t="shared" si="0"/>
        <v>0</v>
      </c>
      <c r="Q16" s="27">
        <f t="shared" si="3"/>
        <v>0</v>
      </c>
      <c r="S16" s="6"/>
      <c r="T16" s="41">
        <f>IF('[1]Validation flags'!$B$3="Thames Water", IF( ISNUMBER(G16), 0, 1 ),0)</f>
        <v>0</v>
      </c>
      <c r="U16" s="41">
        <f>IF('[1]Validation flags'!$B$3="Thames Water", IF( ISNUMBER(H16), 0, 1 ),0)</f>
        <v>0</v>
      </c>
      <c r="V16" s="41">
        <f>IF('[1]Validation flags'!$B$3="Thames Water", IF( ISNUMBER(I16), 0, 1 ),0)</f>
        <v>0</v>
      </c>
      <c r="W16" s="41">
        <f>IF('[1]Validation flags'!$B$3="Thames Water", IF( ISNUMBER(J16), 0, 1 ),0)</f>
        <v>0</v>
      </c>
      <c r="X16" s="41">
        <f>IF('[1]Validation flags'!$B$3="Thames Water", IF( ISNUMBER(K16), 0, 1 ),0)</f>
        <v>0</v>
      </c>
      <c r="Y16" s="6"/>
      <c r="Z16" s="6"/>
      <c r="AA16" s="41">
        <f t="shared" si="2"/>
        <v>0</v>
      </c>
      <c r="AB16" s="41">
        <f t="shared" si="2"/>
        <v>0</v>
      </c>
      <c r="AC16" s="41">
        <f t="shared" si="2"/>
        <v>0</v>
      </c>
      <c r="AD16" s="41">
        <f t="shared" si="2"/>
        <v>0</v>
      </c>
      <c r="AE16" s="41">
        <f t="shared" si="2"/>
        <v>0</v>
      </c>
      <c r="AF16" s="6"/>
    </row>
    <row r="17" spans="2:32" x14ac:dyDescent="0.2">
      <c r="B17" s="42">
        <f t="shared" si="4"/>
        <v>10</v>
      </c>
      <c r="C17" s="43" t="s">
        <v>43</v>
      </c>
      <c r="D17" s="44" t="s">
        <v>44</v>
      </c>
      <c r="E17" s="45" t="s">
        <v>25</v>
      </c>
      <c r="F17" s="46">
        <v>3</v>
      </c>
      <c r="G17" s="47">
        <v>0.58857226612585634</v>
      </c>
      <c r="H17" s="48">
        <v>0.89463810603611438</v>
      </c>
      <c r="I17" s="48">
        <v>1.0580247864227181</v>
      </c>
      <c r="J17" s="48">
        <v>1.121583299452775</v>
      </c>
      <c r="K17" s="49">
        <v>1.1207558061261573</v>
      </c>
      <c r="L17" s="10"/>
      <c r="M17" s="50"/>
      <c r="N17" s="51" t="s">
        <v>26</v>
      </c>
      <c r="O17" s="40"/>
      <c r="P17" s="27">
        <f t="shared" si="0"/>
        <v>0</v>
      </c>
      <c r="Q17" s="27">
        <f t="shared" si="3"/>
        <v>0</v>
      </c>
      <c r="S17" s="6"/>
      <c r="T17" s="41">
        <f t="shared" si="1"/>
        <v>0</v>
      </c>
      <c r="U17" s="41">
        <f t="shared" si="1"/>
        <v>0</v>
      </c>
      <c r="V17" s="41">
        <f t="shared" si="1"/>
        <v>0</v>
      </c>
      <c r="W17" s="41">
        <f t="shared" si="1"/>
        <v>0</v>
      </c>
      <c r="X17" s="41">
        <f t="shared" si="1"/>
        <v>0</v>
      </c>
      <c r="Y17" s="6"/>
      <c r="Z17" s="6"/>
      <c r="AA17" s="41">
        <f t="shared" si="2"/>
        <v>0</v>
      </c>
      <c r="AB17" s="41">
        <f t="shared" si="2"/>
        <v>0</v>
      </c>
      <c r="AC17" s="41">
        <f t="shared" si="2"/>
        <v>0</v>
      </c>
      <c r="AD17" s="41">
        <f t="shared" si="2"/>
        <v>0</v>
      </c>
      <c r="AE17" s="41">
        <f t="shared" si="2"/>
        <v>0</v>
      </c>
      <c r="AF17" s="6"/>
    </row>
    <row r="18" spans="2:32" ht="15" thickBot="1" x14ac:dyDescent="0.25">
      <c r="B18" s="55">
        <f t="shared" si="4"/>
        <v>11</v>
      </c>
      <c r="C18" s="56" t="s">
        <v>45</v>
      </c>
      <c r="D18" s="57" t="s">
        <v>46</v>
      </c>
      <c r="E18" s="58" t="s">
        <v>25</v>
      </c>
      <c r="F18" s="59">
        <v>3</v>
      </c>
      <c r="G18" s="60">
        <v>0</v>
      </c>
      <c r="H18" s="61">
        <v>0</v>
      </c>
      <c r="I18" s="61">
        <v>0</v>
      </c>
      <c r="J18" s="61">
        <v>0</v>
      </c>
      <c r="K18" s="62">
        <v>0</v>
      </c>
      <c r="L18" s="10"/>
      <c r="M18" s="63"/>
      <c r="N18" s="64" t="s">
        <v>26</v>
      </c>
      <c r="O18" s="40"/>
      <c r="P18" s="27">
        <f t="shared" si="0"/>
        <v>0</v>
      </c>
      <c r="Q18" s="27">
        <f t="shared" si="3"/>
        <v>0</v>
      </c>
      <c r="S18" s="6"/>
      <c r="T18" s="41">
        <f t="shared" si="1"/>
        <v>0</v>
      </c>
      <c r="U18" s="41">
        <f t="shared" si="1"/>
        <v>0</v>
      </c>
      <c r="V18" s="41">
        <f t="shared" si="1"/>
        <v>0</v>
      </c>
      <c r="W18" s="41">
        <f t="shared" si="1"/>
        <v>0</v>
      </c>
      <c r="X18" s="41">
        <f t="shared" si="1"/>
        <v>0</v>
      </c>
      <c r="Y18" s="6"/>
      <c r="Z18" s="6"/>
      <c r="AA18" s="41">
        <f t="shared" si="2"/>
        <v>0</v>
      </c>
      <c r="AB18" s="41">
        <f t="shared" si="2"/>
        <v>0</v>
      </c>
      <c r="AC18" s="41">
        <f t="shared" si="2"/>
        <v>0</v>
      </c>
      <c r="AD18" s="41">
        <f t="shared" si="2"/>
        <v>0</v>
      </c>
      <c r="AE18" s="41">
        <f t="shared" si="2"/>
        <v>0</v>
      </c>
      <c r="AF18" s="6"/>
    </row>
    <row r="19" spans="2:32" ht="15" thickBot="1" x14ac:dyDescent="0.25">
      <c r="B19" s="10"/>
      <c r="C19" s="10"/>
      <c r="D19" s="10"/>
      <c r="E19" s="10"/>
      <c r="F19" s="10"/>
      <c r="G19" s="10"/>
      <c r="H19" s="10"/>
      <c r="I19" s="10"/>
      <c r="J19" s="10"/>
      <c r="K19" s="10"/>
      <c r="L19" s="10"/>
      <c r="M19" s="65"/>
      <c r="N19" s="66"/>
      <c r="O19" s="40"/>
      <c r="P19" s="27"/>
      <c r="Q19" s="28"/>
      <c r="S19" s="6"/>
      <c r="T19" s="24"/>
      <c r="U19" s="24"/>
      <c r="V19" s="24"/>
      <c r="W19" s="24"/>
      <c r="X19" s="24"/>
      <c r="Y19" s="6"/>
      <c r="Z19" s="6"/>
      <c r="AA19" s="24"/>
      <c r="AB19" s="24"/>
      <c r="AC19" s="24"/>
      <c r="AD19" s="24"/>
      <c r="AE19" s="24"/>
      <c r="AF19" s="6"/>
    </row>
    <row r="20" spans="2:32" ht="15" thickBot="1" x14ac:dyDescent="0.25">
      <c r="B20" s="14" t="s">
        <v>47</v>
      </c>
      <c r="C20" s="29" t="s">
        <v>48</v>
      </c>
      <c r="D20" s="10"/>
      <c r="E20" s="10"/>
      <c r="F20" s="10"/>
      <c r="G20" s="10"/>
      <c r="H20" s="10"/>
      <c r="I20" s="10"/>
      <c r="J20" s="10"/>
      <c r="K20" s="10"/>
      <c r="L20" s="10"/>
      <c r="M20" s="10"/>
      <c r="N20" s="67"/>
      <c r="O20" s="40"/>
      <c r="P20" s="27"/>
      <c r="Q20" s="28"/>
      <c r="S20" s="6"/>
      <c r="T20" s="24"/>
      <c r="U20" s="24"/>
      <c r="V20" s="24"/>
      <c r="W20" s="24"/>
      <c r="X20" s="24"/>
      <c r="Y20" s="6"/>
      <c r="Z20" s="6"/>
      <c r="AA20" s="68" t="s">
        <v>49</v>
      </c>
      <c r="AB20" s="24"/>
      <c r="AC20" s="24"/>
      <c r="AD20" s="24"/>
      <c r="AE20" s="24"/>
      <c r="AF20" s="6"/>
    </row>
    <row r="21" spans="2:32" x14ac:dyDescent="0.2">
      <c r="B21" s="30">
        <v>12</v>
      </c>
      <c r="C21" s="31" t="s">
        <v>50</v>
      </c>
      <c r="D21" s="32" t="s">
        <v>51</v>
      </c>
      <c r="E21" s="33" t="s">
        <v>25</v>
      </c>
      <c r="F21" s="34">
        <v>3</v>
      </c>
      <c r="G21" s="35">
        <v>-5.7196767549249392</v>
      </c>
      <c r="H21" s="36">
        <v>-5.8205764771580517</v>
      </c>
      <c r="I21" s="36">
        <v>-5.8172994400552271</v>
      </c>
      <c r="J21" s="36">
        <v>-5.7811527729175234</v>
      </c>
      <c r="K21" s="37">
        <v>-5.7246141385580405</v>
      </c>
      <c r="L21" s="10"/>
      <c r="M21" s="38"/>
      <c r="N21" s="39" t="s">
        <v>52</v>
      </c>
      <c r="O21" s="40"/>
      <c r="P21" s="27">
        <f t="shared" ref="P21:P31" si="5" xml:space="preserve"> IF( SUM( T21:X21 ) = 0, 0, $T$5 )</f>
        <v>0</v>
      </c>
      <c r="Q21" s="27">
        <f xml:space="preserve"> IF( SUM( AA21:AE21 ) = 0, 0, $AA$20 )</f>
        <v>0</v>
      </c>
      <c r="S21" s="6"/>
      <c r="T21" s="41">
        <f t="shared" ref="T21:X31" si="6" xml:space="preserve"> IF( ISNUMBER(G21), 0, 1 )</f>
        <v>0</v>
      </c>
      <c r="U21" s="41">
        <f t="shared" si="6"/>
        <v>0</v>
      </c>
      <c r="V21" s="41">
        <f t="shared" si="6"/>
        <v>0</v>
      </c>
      <c r="W21" s="41">
        <f t="shared" si="6"/>
        <v>0</v>
      </c>
      <c r="X21" s="41">
        <f t="shared" si="6"/>
        <v>0</v>
      </c>
      <c r="Y21" s="6"/>
      <c r="Z21" s="6"/>
      <c r="AA21" s="41">
        <f t="shared" ref="AA21:AE31" si="7">IF( AND( ISNUMBER( G21), G21&lt;=0), 0, 1)</f>
        <v>0</v>
      </c>
      <c r="AB21" s="41">
        <f t="shared" si="7"/>
        <v>0</v>
      </c>
      <c r="AC21" s="41">
        <f t="shared" si="7"/>
        <v>0</v>
      </c>
      <c r="AD21" s="41">
        <f t="shared" si="7"/>
        <v>0</v>
      </c>
      <c r="AE21" s="41">
        <f t="shared" si="7"/>
        <v>0</v>
      </c>
      <c r="AF21" s="6"/>
    </row>
    <row r="22" spans="2:32" x14ac:dyDescent="0.2">
      <c r="B22" s="42">
        <f>B21+1</f>
        <v>13</v>
      </c>
      <c r="C22" s="43" t="s">
        <v>53</v>
      </c>
      <c r="D22" s="44" t="s">
        <v>54</v>
      </c>
      <c r="E22" s="45" t="s">
        <v>25</v>
      </c>
      <c r="F22" s="46">
        <v>3</v>
      </c>
      <c r="G22" s="47">
        <v>0</v>
      </c>
      <c r="H22" s="48">
        <v>0</v>
      </c>
      <c r="I22" s="48">
        <v>0</v>
      </c>
      <c r="J22" s="48">
        <v>0</v>
      </c>
      <c r="K22" s="49">
        <v>0</v>
      </c>
      <c r="L22" s="10"/>
      <c r="M22" s="50"/>
      <c r="N22" s="51" t="s">
        <v>52</v>
      </c>
      <c r="O22" s="40"/>
      <c r="P22" s="27">
        <f t="shared" si="5"/>
        <v>0</v>
      </c>
      <c r="Q22" s="27">
        <f t="shared" ref="Q22:Q31" si="8" xml:space="preserve"> IF( SUM( AA22:AE22 ) = 0, 0, $AA$20 )</f>
        <v>0</v>
      </c>
      <c r="S22" s="6"/>
      <c r="T22" s="41">
        <f t="shared" si="6"/>
        <v>0</v>
      </c>
      <c r="U22" s="41">
        <f t="shared" si="6"/>
        <v>0</v>
      </c>
      <c r="V22" s="41">
        <f t="shared" si="6"/>
        <v>0</v>
      </c>
      <c r="W22" s="41">
        <f t="shared" si="6"/>
        <v>0</v>
      </c>
      <c r="X22" s="41">
        <f t="shared" si="6"/>
        <v>0</v>
      </c>
      <c r="Y22" s="6"/>
      <c r="Z22" s="6"/>
      <c r="AA22" s="41">
        <f t="shared" si="7"/>
        <v>0</v>
      </c>
      <c r="AB22" s="41">
        <f t="shared" si="7"/>
        <v>0</v>
      </c>
      <c r="AC22" s="41">
        <f t="shared" si="7"/>
        <v>0</v>
      </c>
      <c r="AD22" s="41">
        <f t="shared" si="7"/>
        <v>0</v>
      </c>
      <c r="AE22" s="41">
        <f t="shared" si="7"/>
        <v>0</v>
      </c>
      <c r="AF22" s="6"/>
    </row>
    <row r="23" spans="2:32" x14ac:dyDescent="0.2">
      <c r="B23" s="42">
        <f t="shared" ref="B23:B31" si="9">B22+1</f>
        <v>14</v>
      </c>
      <c r="C23" s="43" t="s">
        <v>55</v>
      </c>
      <c r="D23" s="44" t="s">
        <v>56</v>
      </c>
      <c r="E23" s="45" t="s">
        <v>25</v>
      </c>
      <c r="F23" s="46">
        <v>3</v>
      </c>
      <c r="G23" s="47">
        <v>0</v>
      </c>
      <c r="H23" s="48">
        <v>0</v>
      </c>
      <c r="I23" s="48">
        <v>0</v>
      </c>
      <c r="J23" s="48">
        <v>0</v>
      </c>
      <c r="K23" s="49">
        <v>0</v>
      </c>
      <c r="L23" s="10"/>
      <c r="M23" s="50"/>
      <c r="N23" s="51" t="s">
        <v>52</v>
      </c>
      <c r="O23" s="40"/>
      <c r="P23" s="27">
        <f t="shared" si="5"/>
        <v>0</v>
      </c>
      <c r="Q23" s="27">
        <f t="shared" si="8"/>
        <v>0</v>
      </c>
      <c r="S23" s="6"/>
      <c r="T23" s="41">
        <f t="shared" si="6"/>
        <v>0</v>
      </c>
      <c r="U23" s="41">
        <f t="shared" si="6"/>
        <v>0</v>
      </c>
      <c r="V23" s="41">
        <f t="shared" si="6"/>
        <v>0</v>
      </c>
      <c r="W23" s="41">
        <f t="shared" si="6"/>
        <v>0</v>
      </c>
      <c r="X23" s="41">
        <f t="shared" si="6"/>
        <v>0</v>
      </c>
      <c r="Y23" s="6"/>
      <c r="Z23" s="6"/>
      <c r="AA23" s="41">
        <f t="shared" si="7"/>
        <v>0</v>
      </c>
      <c r="AB23" s="41">
        <f t="shared" si="7"/>
        <v>0</v>
      </c>
      <c r="AC23" s="41">
        <f t="shared" si="7"/>
        <v>0</v>
      </c>
      <c r="AD23" s="41">
        <f t="shared" si="7"/>
        <v>0</v>
      </c>
      <c r="AE23" s="41">
        <f t="shared" si="7"/>
        <v>0</v>
      </c>
      <c r="AF23" s="6"/>
    </row>
    <row r="24" spans="2:32" x14ac:dyDescent="0.2">
      <c r="B24" s="42">
        <f t="shared" si="9"/>
        <v>15</v>
      </c>
      <c r="C24" s="43" t="s">
        <v>57</v>
      </c>
      <c r="D24" s="44" t="s">
        <v>58</v>
      </c>
      <c r="E24" s="45" t="s">
        <v>25</v>
      </c>
      <c r="F24" s="46">
        <v>3</v>
      </c>
      <c r="G24" s="47">
        <v>-0.95212213810070734</v>
      </c>
      <c r="H24" s="48">
        <v>-0.9664230441174203</v>
      </c>
      <c r="I24" s="48">
        <v>-0.97932464482227621</v>
      </c>
      <c r="J24" s="48">
        <v>-1.0226329089677189</v>
      </c>
      <c r="K24" s="49">
        <v>-1.0908756701747779</v>
      </c>
      <c r="L24" s="10"/>
      <c r="M24" s="50"/>
      <c r="N24" s="51" t="s">
        <v>52</v>
      </c>
      <c r="O24" s="40"/>
      <c r="P24" s="27">
        <f t="shared" si="5"/>
        <v>0</v>
      </c>
      <c r="Q24" s="27">
        <f t="shared" si="8"/>
        <v>0</v>
      </c>
      <c r="S24" s="6"/>
      <c r="T24" s="41">
        <f t="shared" si="6"/>
        <v>0</v>
      </c>
      <c r="U24" s="41">
        <f t="shared" si="6"/>
        <v>0</v>
      </c>
      <c r="V24" s="41">
        <f t="shared" si="6"/>
        <v>0</v>
      </c>
      <c r="W24" s="41">
        <f t="shared" si="6"/>
        <v>0</v>
      </c>
      <c r="X24" s="41">
        <f t="shared" si="6"/>
        <v>0</v>
      </c>
      <c r="Y24" s="69"/>
      <c r="Z24" s="6"/>
      <c r="AA24" s="41">
        <f t="shared" si="7"/>
        <v>0</v>
      </c>
      <c r="AB24" s="41">
        <f t="shared" si="7"/>
        <v>0</v>
      </c>
      <c r="AC24" s="41">
        <f t="shared" si="7"/>
        <v>0</v>
      </c>
      <c r="AD24" s="41">
        <f t="shared" si="7"/>
        <v>0</v>
      </c>
      <c r="AE24" s="41">
        <f t="shared" si="7"/>
        <v>0</v>
      </c>
      <c r="AF24" s="69"/>
    </row>
    <row r="25" spans="2:32" x14ac:dyDescent="0.2">
      <c r="B25" s="42">
        <f t="shared" si="9"/>
        <v>16</v>
      </c>
      <c r="C25" s="43" t="s">
        <v>59</v>
      </c>
      <c r="D25" s="44" t="s">
        <v>60</v>
      </c>
      <c r="E25" s="45" t="s">
        <v>25</v>
      </c>
      <c r="F25" s="46">
        <v>3</v>
      </c>
      <c r="G25" s="47">
        <v>0</v>
      </c>
      <c r="H25" s="48">
        <v>0</v>
      </c>
      <c r="I25" s="48">
        <v>0</v>
      </c>
      <c r="J25" s="48">
        <v>0</v>
      </c>
      <c r="K25" s="49">
        <v>0</v>
      </c>
      <c r="L25" s="10"/>
      <c r="M25" s="50"/>
      <c r="N25" s="51" t="s">
        <v>52</v>
      </c>
      <c r="O25" s="40"/>
      <c r="P25" s="27">
        <f t="shared" si="5"/>
        <v>0</v>
      </c>
      <c r="Q25" s="27">
        <f t="shared" si="8"/>
        <v>0</v>
      </c>
      <c r="S25" s="6"/>
      <c r="T25" s="41">
        <f t="shared" si="6"/>
        <v>0</v>
      </c>
      <c r="U25" s="41">
        <f t="shared" si="6"/>
        <v>0</v>
      </c>
      <c r="V25" s="41">
        <f t="shared" si="6"/>
        <v>0</v>
      </c>
      <c r="W25" s="41">
        <f t="shared" si="6"/>
        <v>0</v>
      </c>
      <c r="X25" s="41">
        <f t="shared" si="6"/>
        <v>0</v>
      </c>
      <c r="Y25" s="69"/>
      <c r="Z25" s="6"/>
      <c r="AA25" s="41">
        <f t="shared" si="7"/>
        <v>0</v>
      </c>
      <c r="AB25" s="41">
        <f t="shared" si="7"/>
        <v>0</v>
      </c>
      <c r="AC25" s="41">
        <f t="shared" si="7"/>
        <v>0</v>
      </c>
      <c r="AD25" s="41">
        <f t="shared" si="7"/>
        <v>0</v>
      </c>
      <c r="AE25" s="41">
        <f t="shared" si="7"/>
        <v>0</v>
      </c>
      <c r="AF25" s="69"/>
    </row>
    <row r="26" spans="2:32" x14ac:dyDescent="0.2">
      <c r="B26" s="42">
        <f t="shared" si="9"/>
        <v>17</v>
      </c>
      <c r="C26" s="43" t="s">
        <v>61</v>
      </c>
      <c r="D26" s="44" t="s">
        <v>62</v>
      </c>
      <c r="E26" s="45" t="s">
        <v>25</v>
      </c>
      <c r="F26" s="46">
        <v>3</v>
      </c>
      <c r="G26" s="47">
        <v>0</v>
      </c>
      <c r="H26" s="48">
        <v>0</v>
      </c>
      <c r="I26" s="48">
        <v>0</v>
      </c>
      <c r="J26" s="48">
        <v>0</v>
      </c>
      <c r="K26" s="49">
        <v>0</v>
      </c>
      <c r="L26" s="10"/>
      <c r="M26" s="50"/>
      <c r="N26" s="51" t="s">
        <v>52</v>
      </c>
      <c r="O26" s="40"/>
      <c r="P26" s="27">
        <f t="shared" si="5"/>
        <v>0</v>
      </c>
      <c r="Q26" s="27">
        <f t="shared" si="8"/>
        <v>0</v>
      </c>
      <c r="S26" s="6"/>
      <c r="T26" s="41">
        <f t="shared" si="6"/>
        <v>0</v>
      </c>
      <c r="U26" s="41">
        <f t="shared" si="6"/>
        <v>0</v>
      </c>
      <c r="V26" s="41">
        <f t="shared" si="6"/>
        <v>0</v>
      </c>
      <c r="W26" s="41">
        <f t="shared" si="6"/>
        <v>0</v>
      </c>
      <c r="X26" s="41">
        <f t="shared" si="6"/>
        <v>0</v>
      </c>
      <c r="Y26" s="69"/>
      <c r="Z26" s="6"/>
      <c r="AA26" s="41">
        <f t="shared" si="7"/>
        <v>0</v>
      </c>
      <c r="AB26" s="41">
        <f t="shared" si="7"/>
        <v>0</v>
      </c>
      <c r="AC26" s="41">
        <f t="shared" si="7"/>
        <v>0</v>
      </c>
      <c r="AD26" s="41">
        <f t="shared" si="7"/>
        <v>0</v>
      </c>
      <c r="AE26" s="41">
        <f t="shared" si="7"/>
        <v>0</v>
      </c>
      <c r="AF26" s="69"/>
    </row>
    <row r="27" spans="2:32" x14ac:dyDescent="0.2">
      <c r="B27" s="42">
        <f t="shared" si="9"/>
        <v>18</v>
      </c>
      <c r="C27" s="43" t="s">
        <v>63</v>
      </c>
      <c r="D27" s="44" t="s">
        <v>64</v>
      </c>
      <c r="E27" s="45" t="s">
        <v>25</v>
      </c>
      <c r="F27" s="46">
        <v>3</v>
      </c>
      <c r="G27" s="52">
        <v>-7.7054748937133857</v>
      </c>
      <c r="H27" s="53">
        <v>-7.627787859159473</v>
      </c>
      <c r="I27" s="53">
        <v>-7.6341138654612308</v>
      </c>
      <c r="J27" s="53">
        <v>-7.6753481983459277</v>
      </c>
      <c r="K27" s="54">
        <v>-7.7814213922379309</v>
      </c>
      <c r="L27" s="10"/>
      <c r="M27" s="50"/>
      <c r="N27" s="51" t="s">
        <v>52</v>
      </c>
      <c r="O27" s="40"/>
      <c r="P27" s="27">
        <f t="shared" si="5"/>
        <v>0</v>
      </c>
      <c r="Q27" s="27">
        <f t="shared" si="8"/>
        <v>0</v>
      </c>
      <c r="S27" s="6"/>
      <c r="T27" s="41">
        <f>IF('[1]Validation flags'!$H$3=1,0, IF( ISNUMBER(G27), 0, 1 ))</f>
        <v>0</v>
      </c>
      <c r="U27" s="41">
        <f>IF('[1]Validation flags'!$H$3=1,0, IF( ISNUMBER(H27), 0, 1 ))</f>
        <v>0</v>
      </c>
      <c r="V27" s="41">
        <f>IF('[1]Validation flags'!$H$3=1,0, IF( ISNUMBER(I27), 0, 1 ))</f>
        <v>0</v>
      </c>
      <c r="W27" s="41">
        <f>IF('[1]Validation flags'!$H$3=1,0, IF( ISNUMBER(J27), 0, 1 ))</f>
        <v>0</v>
      </c>
      <c r="X27" s="41">
        <f>IF('[1]Validation flags'!$H$3=1,0, IF( ISNUMBER(K27), 0, 1 ))</f>
        <v>0</v>
      </c>
      <c r="Y27" s="6"/>
      <c r="Z27" s="6"/>
      <c r="AA27" s="41">
        <f t="shared" si="7"/>
        <v>0</v>
      </c>
      <c r="AB27" s="41">
        <f t="shared" si="7"/>
        <v>0</v>
      </c>
      <c r="AC27" s="41">
        <f t="shared" si="7"/>
        <v>0</v>
      </c>
      <c r="AD27" s="41">
        <f t="shared" si="7"/>
        <v>0</v>
      </c>
      <c r="AE27" s="41">
        <f t="shared" si="7"/>
        <v>0</v>
      </c>
      <c r="AF27" s="6"/>
    </row>
    <row r="28" spans="2:32" x14ac:dyDescent="0.2">
      <c r="B28" s="42">
        <f t="shared" si="9"/>
        <v>19</v>
      </c>
      <c r="C28" s="43" t="s">
        <v>65</v>
      </c>
      <c r="D28" s="44" t="s">
        <v>66</v>
      </c>
      <c r="E28" s="45" t="s">
        <v>25</v>
      </c>
      <c r="F28" s="46">
        <v>3</v>
      </c>
      <c r="G28" s="52">
        <v>0</v>
      </c>
      <c r="H28" s="53">
        <v>-1.3550314074083053E-2</v>
      </c>
      <c r="I28" s="53">
        <v>-0.13175674033826509</v>
      </c>
      <c r="J28" s="53">
        <v>-0.47968531765884315</v>
      </c>
      <c r="K28" s="54">
        <v>-0.62092934175726588</v>
      </c>
      <c r="L28" s="10"/>
      <c r="M28" s="50"/>
      <c r="N28" s="51" t="s">
        <v>52</v>
      </c>
      <c r="O28" s="40"/>
      <c r="P28" s="27">
        <f t="shared" si="5"/>
        <v>0</v>
      </c>
      <c r="Q28" s="27">
        <f t="shared" si="8"/>
        <v>0</v>
      </c>
      <c r="S28" s="6"/>
      <c r="T28" s="41">
        <f>IF('[1]Validation flags'!$H$3=1,0, IF( ISNUMBER(G28), 0, 1 ))</f>
        <v>0</v>
      </c>
      <c r="U28" s="41">
        <f>IF('[1]Validation flags'!$H$3=1,0, IF( ISNUMBER(H28), 0, 1 ))</f>
        <v>0</v>
      </c>
      <c r="V28" s="41">
        <f>IF('[1]Validation flags'!$H$3=1,0, IF( ISNUMBER(I28), 0, 1 ))</f>
        <v>0</v>
      </c>
      <c r="W28" s="41">
        <f>IF('[1]Validation flags'!$H$3=1,0, IF( ISNUMBER(J28), 0, 1 ))</f>
        <v>0</v>
      </c>
      <c r="X28" s="41">
        <f>IF('[1]Validation flags'!$H$3=1,0, IF( ISNUMBER(K28), 0, 1 ))</f>
        <v>0</v>
      </c>
      <c r="Y28" s="6"/>
      <c r="Z28" s="6"/>
      <c r="AA28" s="41">
        <f t="shared" si="7"/>
        <v>0</v>
      </c>
      <c r="AB28" s="41">
        <f t="shared" si="7"/>
        <v>0</v>
      </c>
      <c r="AC28" s="41">
        <f t="shared" si="7"/>
        <v>0</v>
      </c>
      <c r="AD28" s="41">
        <f t="shared" si="7"/>
        <v>0</v>
      </c>
      <c r="AE28" s="41">
        <f t="shared" si="7"/>
        <v>0</v>
      </c>
      <c r="AF28" s="6"/>
    </row>
    <row r="29" spans="2:32" x14ac:dyDescent="0.2">
      <c r="B29" s="42">
        <f t="shared" si="9"/>
        <v>20</v>
      </c>
      <c r="C29" s="43" t="s">
        <v>67</v>
      </c>
      <c r="D29" s="44" t="s">
        <v>68</v>
      </c>
      <c r="E29" s="45" t="s">
        <v>25</v>
      </c>
      <c r="F29" s="46">
        <v>3</v>
      </c>
      <c r="G29" s="52">
        <v>0</v>
      </c>
      <c r="H29" s="53">
        <v>0</v>
      </c>
      <c r="I29" s="53">
        <v>0</v>
      </c>
      <c r="J29" s="53">
        <v>0</v>
      </c>
      <c r="K29" s="54">
        <v>0</v>
      </c>
      <c r="L29" s="10"/>
      <c r="M29" s="50"/>
      <c r="N29" s="51" t="s">
        <v>52</v>
      </c>
      <c r="O29" s="40"/>
      <c r="P29" s="27">
        <f t="shared" si="5"/>
        <v>0</v>
      </c>
      <c r="Q29" s="27">
        <f t="shared" si="8"/>
        <v>0</v>
      </c>
      <c r="S29" s="6"/>
      <c r="T29" s="41">
        <f>IF('[1]Validation flags'!$B$3="Thames Water", IF( ISNUMBER(G29), 0, 1 ),0)</f>
        <v>0</v>
      </c>
      <c r="U29" s="41">
        <f>IF('[1]Validation flags'!$B$3="Thames Water", IF( ISNUMBER(H29), 0, 1 ),0)</f>
        <v>0</v>
      </c>
      <c r="V29" s="41">
        <f>IF('[1]Validation flags'!$B$3="Thames Water", IF( ISNUMBER(I29), 0, 1 ),0)</f>
        <v>0</v>
      </c>
      <c r="W29" s="41">
        <f>IF('[1]Validation flags'!$B$3="Thames Water", IF( ISNUMBER(J29), 0, 1 ),0)</f>
        <v>0</v>
      </c>
      <c r="X29" s="41">
        <f>IF('[1]Validation flags'!$B$3="Thames Water", IF( ISNUMBER(K29), 0, 1 ),0)</f>
        <v>0</v>
      </c>
      <c r="Y29" s="6"/>
      <c r="Z29" s="6"/>
      <c r="AA29" s="41">
        <f t="shared" si="7"/>
        <v>0</v>
      </c>
      <c r="AB29" s="41">
        <f t="shared" si="7"/>
        <v>0</v>
      </c>
      <c r="AC29" s="41">
        <f t="shared" si="7"/>
        <v>0</v>
      </c>
      <c r="AD29" s="41">
        <f t="shared" si="7"/>
        <v>0</v>
      </c>
      <c r="AE29" s="41">
        <f t="shared" si="7"/>
        <v>0</v>
      </c>
      <c r="AF29" s="6"/>
    </row>
    <row r="30" spans="2:32" x14ac:dyDescent="0.2">
      <c r="B30" s="42">
        <f t="shared" si="9"/>
        <v>21</v>
      </c>
      <c r="C30" s="43" t="s">
        <v>69</v>
      </c>
      <c r="D30" s="44" t="s">
        <v>70</v>
      </c>
      <c r="E30" s="45" t="s">
        <v>25</v>
      </c>
      <c r="F30" s="46">
        <v>3</v>
      </c>
      <c r="G30" s="47">
        <v>-0.12852727349202644</v>
      </c>
      <c r="H30" s="48">
        <v>-0.26430853354442502</v>
      </c>
      <c r="I30" s="48">
        <v>-0.43874838328485882</v>
      </c>
      <c r="J30" s="48">
        <v>-0.66223827199630836</v>
      </c>
      <c r="K30" s="49">
        <v>-0.91054161275273515</v>
      </c>
      <c r="L30" s="10"/>
      <c r="M30" s="50"/>
      <c r="N30" s="51" t="s">
        <v>52</v>
      </c>
      <c r="O30" s="40"/>
      <c r="P30" s="27">
        <f t="shared" si="5"/>
        <v>0</v>
      </c>
      <c r="Q30" s="27">
        <f t="shared" si="8"/>
        <v>0</v>
      </c>
      <c r="S30" s="6"/>
      <c r="T30" s="41">
        <f t="shared" si="6"/>
        <v>0</v>
      </c>
      <c r="U30" s="41">
        <f t="shared" si="6"/>
        <v>0</v>
      </c>
      <c r="V30" s="41">
        <f t="shared" si="6"/>
        <v>0</v>
      </c>
      <c r="W30" s="41">
        <f t="shared" si="6"/>
        <v>0</v>
      </c>
      <c r="X30" s="41">
        <f t="shared" si="6"/>
        <v>0</v>
      </c>
      <c r="Y30" s="6"/>
      <c r="Z30" s="6"/>
      <c r="AA30" s="41">
        <f t="shared" si="7"/>
        <v>0</v>
      </c>
      <c r="AB30" s="41">
        <f t="shared" si="7"/>
        <v>0</v>
      </c>
      <c r="AC30" s="41">
        <f t="shared" si="7"/>
        <v>0</v>
      </c>
      <c r="AD30" s="41">
        <f t="shared" si="7"/>
        <v>0</v>
      </c>
      <c r="AE30" s="41">
        <f t="shared" si="7"/>
        <v>0</v>
      </c>
      <c r="AF30" s="6"/>
    </row>
    <row r="31" spans="2:32" ht="15" thickBot="1" x14ac:dyDescent="0.25">
      <c r="B31" s="55">
        <f t="shared" si="9"/>
        <v>22</v>
      </c>
      <c r="C31" s="56" t="s">
        <v>71</v>
      </c>
      <c r="D31" s="57" t="s">
        <v>72</v>
      </c>
      <c r="E31" s="58" t="s">
        <v>25</v>
      </c>
      <c r="F31" s="59">
        <v>3</v>
      </c>
      <c r="G31" s="60">
        <v>0</v>
      </c>
      <c r="H31" s="61">
        <v>0</v>
      </c>
      <c r="I31" s="61">
        <v>0</v>
      </c>
      <c r="J31" s="61">
        <v>0</v>
      </c>
      <c r="K31" s="62">
        <v>0</v>
      </c>
      <c r="L31" s="10"/>
      <c r="M31" s="63"/>
      <c r="N31" s="64" t="s">
        <v>52</v>
      </c>
      <c r="O31" s="40"/>
      <c r="P31" s="27">
        <f t="shared" si="5"/>
        <v>0</v>
      </c>
      <c r="Q31" s="27">
        <f t="shared" si="8"/>
        <v>0</v>
      </c>
      <c r="S31" s="6"/>
      <c r="T31" s="41">
        <f t="shared" si="6"/>
        <v>0</v>
      </c>
      <c r="U31" s="41">
        <f t="shared" si="6"/>
        <v>0</v>
      </c>
      <c r="V31" s="41">
        <f t="shared" si="6"/>
        <v>0</v>
      </c>
      <c r="W31" s="41">
        <f t="shared" si="6"/>
        <v>0</v>
      </c>
      <c r="X31" s="41">
        <f t="shared" si="6"/>
        <v>0</v>
      </c>
      <c r="Y31" s="69"/>
      <c r="Z31" s="6"/>
      <c r="AA31" s="41">
        <f t="shared" si="7"/>
        <v>0</v>
      </c>
      <c r="AB31" s="41">
        <f t="shared" si="7"/>
        <v>0</v>
      </c>
      <c r="AC31" s="41">
        <f t="shared" si="7"/>
        <v>0</v>
      </c>
      <c r="AD31" s="41">
        <f t="shared" si="7"/>
        <v>0</v>
      </c>
      <c r="AE31" s="41">
        <f t="shared" si="7"/>
        <v>0</v>
      </c>
      <c r="AF31" s="69"/>
    </row>
    <row r="32" spans="2:32" ht="15" thickBot="1" x14ac:dyDescent="0.25">
      <c r="B32" s="10"/>
      <c r="C32" s="10"/>
      <c r="D32" s="10"/>
      <c r="E32" s="10"/>
      <c r="F32" s="10"/>
      <c r="G32" s="10"/>
      <c r="H32" s="10"/>
      <c r="I32" s="10"/>
      <c r="J32" s="10"/>
      <c r="K32" s="10"/>
      <c r="L32" s="10"/>
      <c r="M32" s="65"/>
      <c r="N32" s="65"/>
      <c r="O32" s="40"/>
      <c r="P32" s="27"/>
      <c r="Q32" s="28"/>
      <c r="S32" s="6"/>
      <c r="T32" s="24"/>
      <c r="U32" s="24"/>
      <c r="V32" s="24"/>
      <c r="W32" s="24"/>
      <c r="X32" s="24"/>
      <c r="Y32" s="6"/>
      <c r="Z32" s="6"/>
      <c r="AA32" s="24"/>
      <c r="AB32" s="24"/>
      <c r="AC32" s="24"/>
      <c r="AD32" s="24"/>
      <c r="AE32" s="24"/>
      <c r="AF32" s="6"/>
    </row>
    <row r="33" spans="2:32" ht="15" thickBot="1" x14ac:dyDescent="0.25">
      <c r="B33" s="14" t="s">
        <v>73</v>
      </c>
      <c r="C33" s="29" t="s">
        <v>74</v>
      </c>
      <c r="D33" s="10"/>
      <c r="E33" s="10"/>
      <c r="F33" s="10"/>
      <c r="G33" s="10"/>
      <c r="H33" s="10"/>
      <c r="I33" s="10"/>
      <c r="J33" s="10"/>
      <c r="K33" s="10"/>
      <c r="L33" s="10"/>
      <c r="M33" s="65"/>
      <c r="N33" s="65"/>
      <c r="O33" s="40"/>
      <c r="P33" s="27"/>
      <c r="Q33" s="28"/>
      <c r="S33" s="6"/>
      <c r="T33" s="24"/>
      <c r="U33" s="24"/>
      <c r="V33" s="24"/>
      <c r="W33" s="24"/>
      <c r="X33" s="24"/>
      <c r="Y33" s="6"/>
      <c r="Z33" s="6"/>
      <c r="AA33" s="24"/>
      <c r="AB33" s="24"/>
      <c r="AC33" s="24"/>
      <c r="AD33" s="24"/>
      <c r="AE33" s="24"/>
      <c r="AF33" s="6"/>
    </row>
    <row r="34" spans="2:32" x14ac:dyDescent="0.2">
      <c r="B34" s="30">
        <v>23</v>
      </c>
      <c r="C34" s="31" t="s">
        <v>75</v>
      </c>
      <c r="D34" s="32" t="s">
        <v>76</v>
      </c>
      <c r="E34" s="33" t="s">
        <v>25</v>
      </c>
      <c r="F34" s="34">
        <v>3</v>
      </c>
      <c r="G34" s="35">
        <v>55.702835240535443</v>
      </c>
      <c r="H34" s="36">
        <v>49.899031341441045</v>
      </c>
      <c r="I34" s="36">
        <v>48.355521563324281</v>
      </c>
      <c r="J34" s="36">
        <v>43.248466051747513</v>
      </c>
      <c r="K34" s="37">
        <v>40.229002431727743</v>
      </c>
      <c r="L34" s="10"/>
      <c r="M34" s="38"/>
      <c r="N34" s="39" t="s">
        <v>26</v>
      </c>
      <c r="O34" s="40"/>
      <c r="P34" s="27">
        <f xml:space="preserve"> IF( SUM( T34:X34 ) = 0, 0, $T$5 )</f>
        <v>0</v>
      </c>
      <c r="Q34" s="27">
        <f xml:space="preserve"> IF( SUM( AA34:AE34 ) = 0, 0, $AA$7 )</f>
        <v>0</v>
      </c>
      <c r="S34" s="6"/>
      <c r="T34" s="41">
        <f t="shared" ref="T34:X36" si="10" xml:space="preserve"> IF( ISNUMBER(G34), 0, 1 )</f>
        <v>0</v>
      </c>
      <c r="U34" s="41">
        <f t="shared" si="10"/>
        <v>0</v>
      </c>
      <c r="V34" s="41">
        <f t="shared" si="10"/>
        <v>0</v>
      </c>
      <c r="W34" s="41">
        <f t="shared" si="10"/>
        <v>0</v>
      </c>
      <c r="X34" s="41">
        <f t="shared" si="10"/>
        <v>0</v>
      </c>
      <c r="Y34" s="6"/>
      <c r="Z34" s="6"/>
      <c r="AA34" s="41">
        <f t="shared" ref="AA34:AE35" si="11">IF( AND( ISNUMBER( G34), G34&gt;=0), 0, 1)</f>
        <v>0</v>
      </c>
      <c r="AB34" s="41">
        <f t="shared" si="11"/>
        <v>0</v>
      </c>
      <c r="AC34" s="41">
        <f t="shared" si="11"/>
        <v>0</v>
      </c>
      <c r="AD34" s="41">
        <f t="shared" si="11"/>
        <v>0</v>
      </c>
      <c r="AE34" s="41">
        <f t="shared" si="11"/>
        <v>0</v>
      </c>
      <c r="AF34" s="6"/>
    </row>
    <row r="35" spans="2:32" x14ac:dyDescent="0.2">
      <c r="B35" s="42">
        <f>B34+1</f>
        <v>24</v>
      </c>
      <c r="C35" s="43" t="s">
        <v>77</v>
      </c>
      <c r="D35" s="44" t="s">
        <v>78</v>
      </c>
      <c r="E35" s="45" t="s">
        <v>25</v>
      </c>
      <c r="F35" s="46">
        <v>3</v>
      </c>
      <c r="G35" s="47">
        <v>0</v>
      </c>
      <c r="H35" s="48">
        <v>0</v>
      </c>
      <c r="I35" s="48">
        <v>0</v>
      </c>
      <c r="J35" s="48">
        <v>0</v>
      </c>
      <c r="K35" s="49">
        <v>0</v>
      </c>
      <c r="L35" s="10"/>
      <c r="M35" s="50"/>
      <c r="N35" s="51" t="s">
        <v>26</v>
      </c>
      <c r="O35" s="40"/>
      <c r="P35" s="27">
        <f xml:space="preserve"> IF( SUM( T35:X35 ) = 0, 0, $T$5 )</f>
        <v>0</v>
      </c>
      <c r="Q35" s="27">
        <f xml:space="preserve"> IF( SUM( AA35:AE35 ) = 0, 0, $AA$7 )</f>
        <v>0</v>
      </c>
      <c r="S35" s="6"/>
      <c r="T35" s="41">
        <f t="shared" si="10"/>
        <v>0</v>
      </c>
      <c r="U35" s="41">
        <f t="shared" si="10"/>
        <v>0</v>
      </c>
      <c r="V35" s="41">
        <f t="shared" si="10"/>
        <v>0</v>
      </c>
      <c r="W35" s="41">
        <f t="shared" si="10"/>
        <v>0</v>
      </c>
      <c r="X35" s="41">
        <f t="shared" si="10"/>
        <v>0</v>
      </c>
      <c r="Y35" s="6"/>
      <c r="Z35" s="6"/>
      <c r="AA35" s="41">
        <f t="shared" si="11"/>
        <v>0</v>
      </c>
      <c r="AB35" s="41">
        <f t="shared" si="11"/>
        <v>0</v>
      </c>
      <c r="AC35" s="41">
        <f t="shared" si="11"/>
        <v>0</v>
      </c>
      <c r="AD35" s="41">
        <f t="shared" si="11"/>
        <v>0</v>
      </c>
      <c r="AE35" s="41">
        <f t="shared" si="11"/>
        <v>0</v>
      </c>
      <c r="AF35" s="6"/>
    </row>
    <row r="36" spans="2:32" x14ac:dyDescent="0.2">
      <c r="B36" s="42">
        <f t="shared" ref="B36:B50" si="12">B35+1</f>
        <v>25</v>
      </c>
      <c r="C36" s="43" t="s">
        <v>79</v>
      </c>
      <c r="D36" s="44" t="s">
        <v>80</v>
      </c>
      <c r="E36" s="45" t="s">
        <v>25</v>
      </c>
      <c r="F36" s="46">
        <v>3</v>
      </c>
      <c r="G36" s="47">
        <v>0</v>
      </c>
      <c r="H36" s="48">
        <v>0</v>
      </c>
      <c r="I36" s="48">
        <v>0</v>
      </c>
      <c r="J36" s="48">
        <v>0</v>
      </c>
      <c r="K36" s="49">
        <v>0</v>
      </c>
      <c r="L36" s="10"/>
      <c r="M36" s="50"/>
      <c r="N36" s="51" t="s">
        <v>52</v>
      </c>
      <c r="O36" s="40"/>
      <c r="P36" s="27">
        <f xml:space="preserve"> IF( SUM( T36:X36 ) = 0, 0, $T$5 )</f>
        <v>0</v>
      </c>
      <c r="Q36" s="27">
        <f xml:space="preserve"> IF( SUM( AA36:AE36 ) = 0, 0, $AA$20 )</f>
        <v>0</v>
      </c>
      <c r="S36" s="6"/>
      <c r="T36" s="41">
        <f t="shared" si="10"/>
        <v>0</v>
      </c>
      <c r="U36" s="41">
        <f t="shared" si="10"/>
        <v>0</v>
      </c>
      <c r="V36" s="41">
        <f t="shared" si="10"/>
        <v>0</v>
      </c>
      <c r="W36" s="41">
        <f t="shared" si="10"/>
        <v>0</v>
      </c>
      <c r="X36" s="41">
        <f t="shared" si="10"/>
        <v>0</v>
      </c>
      <c r="Y36" s="6"/>
      <c r="Z36" s="6"/>
      <c r="AA36" s="41">
        <f>IF( AND( ISNUMBER( G36), G36&lt;=0), 0, 1)</f>
        <v>0</v>
      </c>
      <c r="AB36" s="41">
        <f>IF( AND( ISNUMBER( H36), H36&lt;=0), 0, 1)</f>
        <v>0</v>
      </c>
      <c r="AC36" s="41">
        <f>IF( AND( ISNUMBER( I36), I36&lt;=0), 0, 1)</f>
        <v>0</v>
      </c>
      <c r="AD36" s="41">
        <f>IF( AND( ISNUMBER( J36), J36&lt;=0), 0, 1)</f>
        <v>0</v>
      </c>
      <c r="AE36" s="41">
        <f>IF( AND( ISNUMBER( K36), K36&lt;=0), 0, 1)</f>
        <v>0</v>
      </c>
      <c r="AF36" s="6"/>
    </row>
    <row r="37" spans="2:32" x14ac:dyDescent="0.2">
      <c r="B37" s="42">
        <f t="shared" si="12"/>
        <v>26</v>
      </c>
      <c r="C37" s="70" t="s">
        <v>81</v>
      </c>
      <c r="D37" s="71" t="s">
        <v>82</v>
      </c>
      <c r="E37" s="72" t="s">
        <v>25</v>
      </c>
      <c r="F37" s="73">
        <v>3</v>
      </c>
      <c r="G37" s="74">
        <f>G34+G36</f>
        <v>55.702835240535443</v>
      </c>
      <c r="H37" s="75">
        <f>H34+H36</f>
        <v>49.899031341441045</v>
      </c>
      <c r="I37" s="75">
        <f>I34+I36</f>
        <v>48.355521563324281</v>
      </c>
      <c r="J37" s="75">
        <f>J34+J36</f>
        <v>43.248466051747513</v>
      </c>
      <c r="K37" s="76">
        <f>K34+K36</f>
        <v>40.229002431727743</v>
      </c>
      <c r="L37" s="10"/>
      <c r="M37" s="50" t="s">
        <v>83</v>
      </c>
      <c r="N37" s="51"/>
      <c r="O37" s="40"/>
      <c r="P37" s="27"/>
      <c r="Q37" s="27"/>
      <c r="S37" s="77"/>
      <c r="T37" s="24"/>
      <c r="U37" s="24"/>
      <c r="V37" s="24"/>
      <c r="W37" s="24"/>
      <c r="X37" s="24"/>
      <c r="Y37" s="78"/>
      <c r="Z37" s="77"/>
      <c r="AA37" s="79"/>
      <c r="AB37" s="79"/>
      <c r="AC37" s="79"/>
      <c r="AD37" s="79"/>
      <c r="AE37" s="79"/>
      <c r="AF37" s="78"/>
    </row>
    <row r="38" spans="2:32" x14ac:dyDescent="0.2">
      <c r="B38" s="42">
        <f t="shared" si="12"/>
        <v>27</v>
      </c>
      <c r="C38" s="43" t="s">
        <v>84</v>
      </c>
      <c r="D38" s="44" t="s">
        <v>85</v>
      </c>
      <c r="E38" s="45" t="s">
        <v>25</v>
      </c>
      <c r="F38" s="46">
        <v>3</v>
      </c>
      <c r="G38" s="47">
        <v>14.738363168869521</v>
      </c>
      <c r="H38" s="48">
        <v>12.296224033654973</v>
      </c>
      <c r="I38" s="48">
        <v>12.12091081720734</v>
      </c>
      <c r="J38" s="48">
        <v>13.744209448362726</v>
      </c>
      <c r="K38" s="49">
        <v>17.143838987413204</v>
      </c>
      <c r="L38" s="10"/>
      <c r="M38" s="50"/>
      <c r="N38" s="51" t="s">
        <v>26</v>
      </c>
      <c r="O38" s="40"/>
      <c r="P38" s="27">
        <f t="shared" ref="P38:P43" si="13" xml:space="preserve"> IF( SUM( T38:X38 ) = 0, 0, $T$5 )</f>
        <v>0</v>
      </c>
      <c r="Q38" s="27">
        <f xml:space="preserve"> IF( SUM( AA38:AE38 ) = 0, 0, $AA$7 )</f>
        <v>0</v>
      </c>
      <c r="S38" s="6"/>
      <c r="T38" s="41">
        <f t="shared" ref="T38:X40" si="14" xml:space="preserve"> IF( ISNUMBER(G38), 0, 1 )</f>
        <v>0</v>
      </c>
      <c r="U38" s="41">
        <f t="shared" si="14"/>
        <v>0</v>
      </c>
      <c r="V38" s="41">
        <f t="shared" si="14"/>
        <v>0</v>
      </c>
      <c r="W38" s="41">
        <f t="shared" si="14"/>
        <v>0</v>
      </c>
      <c r="X38" s="41">
        <f t="shared" si="14"/>
        <v>0</v>
      </c>
      <c r="Y38" s="78"/>
      <c r="Z38" s="6"/>
      <c r="AA38" s="41">
        <f t="shared" ref="AA38:AE39" si="15">IF( AND( ISNUMBER( G38), G38&gt;=0), 0, 1)</f>
        <v>0</v>
      </c>
      <c r="AB38" s="41">
        <f t="shared" si="15"/>
        <v>0</v>
      </c>
      <c r="AC38" s="41">
        <f t="shared" si="15"/>
        <v>0</v>
      </c>
      <c r="AD38" s="41">
        <f t="shared" si="15"/>
        <v>0</v>
      </c>
      <c r="AE38" s="41">
        <f t="shared" si="15"/>
        <v>0</v>
      </c>
      <c r="AF38" s="78"/>
    </row>
    <row r="39" spans="2:32" x14ac:dyDescent="0.2">
      <c r="B39" s="42">
        <f t="shared" si="12"/>
        <v>28</v>
      </c>
      <c r="C39" s="43" t="s">
        <v>86</v>
      </c>
      <c r="D39" s="44" t="s">
        <v>87</v>
      </c>
      <c r="E39" s="45" t="s">
        <v>25</v>
      </c>
      <c r="F39" s="46">
        <v>3</v>
      </c>
      <c r="G39" s="47">
        <v>0</v>
      </c>
      <c r="H39" s="48">
        <v>0</v>
      </c>
      <c r="I39" s="48">
        <v>0</v>
      </c>
      <c r="J39" s="48">
        <v>0</v>
      </c>
      <c r="K39" s="49">
        <v>0</v>
      </c>
      <c r="L39" s="10"/>
      <c r="M39" s="50"/>
      <c r="N39" s="51" t="s">
        <v>26</v>
      </c>
      <c r="O39" s="40"/>
      <c r="P39" s="27">
        <f t="shared" si="13"/>
        <v>0</v>
      </c>
      <c r="Q39" s="27">
        <f xml:space="preserve"> IF( SUM( AA39:AE39 ) = 0, 0, $AA$7 )</f>
        <v>0</v>
      </c>
      <c r="S39" s="6"/>
      <c r="T39" s="41">
        <f t="shared" si="14"/>
        <v>0</v>
      </c>
      <c r="U39" s="41">
        <f t="shared" si="14"/>
        <v>0</v>
      </c>
      <c r="V39" s="41">
        <f t="shared" si="14"/>
        <v>0</v>
      </c>
      <c r="W39" s="41">
        <f t="shared" si="14"/>
        <v>0</v>
      </c>
      <c r="X39" s="41">
        <f t="shared" si="14"/>
        <v>0</v>
      </c>
      <c r="Y39" s="78"/>
      <c r="Z39" s="6"/>
      <c r="AA39" s="41">
        <f t="shared" si="15"/>
        <v>0</v>
      </c>
      <c r="AB39" s="41">
        <f t="shared" si="15"/>
        <v>0</v>
      </c>
      <c r="AC39" s="41">
        <f t="shared" si="15"/>
        <v>0</v>
      </c>
      <c r="AD39" s="41">
        <f t="shared" si="15"/>
        <v>0</v>
      </c>
      <c r="AE39" s="41">
        <f t="shared" si="15"/>
        <v>0</v>
      </c>
      <c r="AF39" s="78"/>
    </row>
    <row r="40" spans="2:32" x14ac:dyDescent="0.2">
      <c r="B40" s="42">
        <f t="shared" si="12"/>
        <v>29</v>
      </c>
      <c r="C40" s="80" t="s">
        <v>88</v>
      </c>
      <c r="D40" s="71" t="s">
        <v>89</v>
      </c>
      <c r="E40" s="72" t="s">
        <v>25</v>
      </c>
      <c r="F40" s="73">
        <v>3</v>
      </c>
      <c r="G40" s="47">
        <v>0</v>
      </c>
      <c r="H40" s="48">
        <v>0</v>
      </c>
      <c r="I40" s="48">
        <v>0</v>
      </c>
      <c r="J40" s="48">
        <v>0</v>
      </c>
      <c r="K40" s="49">
        <v>0</v>
      </c>
      <c r="L40" s="10"/>
      <c r="M40" s="50"/>
      <c r="N40" s="51" t="s">
        <v>52</v>
      </c>
      <c r="O40" s="40"/>
      <c r="P40" s="27">
        <f t="shared" si="13"/>
        <v>0</v>
      </c>
      <c r="Q40" s="27">
        <f xml:space="preserve"> IF( SUM( AA40:AE40 ) = 0, 0, $AA$20 )</f>
        <v>0</v>
      </c>
      <c r="S40" s="6"/>
      <c r="T40" s="41">
        <f t="shared" si="14"/>
        <v>0</v>
      </c>
      <c r="U40" s="41">
        <f t="shared" si="14"/>
        <v>0</v>
      </c>
      <c r="V40" s="41">
        <f t="shared" si="14"/>
        <v>0</v>
      </c>
      <c r="W40" s="41">
        <f t="shared" si="14"/>
        <v>0</v>
      </c>
      <c r="X40" s="41">
        <f t="shared" si="14"/>
        <v>0</v>
      </c>
      <c r="Y40" s="78"/>
      <c r="Z40" s="6"/>
      <c r="AA40" s="41">
        <f>IF( AND( ISNUMBER( G40), G40&lt;=0), 0, 1)</f>
        <v>0</v>
      </c>
      <c r="AB40" s="41">
        <f>IF( AND( ISNUMBER( H40), H40&lt;=0), 0, 1)</f>
        <v>0</v>
      </c>
      <c r="AC40" s="41">
        <f>IF( AND( ISNUMBER( I40), I40&lt;=0), 0, 1)</f>
        <v>0</v>
      </c>
      <c r="AD40" s="41">
        <f>IF( AND( ISNUMBER( J40), J40&lt;=0), 0, 1)</f>
        <v>0</v>
      </c>
      <c r="AE40" s="41">
        <f>IF( AND( ISNUMBER( K40), K40&lt;=0), 0, 1)</f>
        <v>0</v>
      </c>
      <c r="AF40" s="78"/>
    </row>
    <row r="41" spans="2:32" x14ac:dyDescent="0.2">
      <c r="B41" s="42">
        <f t="shared" si="12"/>
        <v>30</v>
      </c>
      <c r="C41" s="70" t="s">
        <v>90</v>
      </c>
      <c r="D41" s="71" t="s">
        <v>91</v>
      </c>
      <c r="E41" s="72" t="s">
        <v>25</v>
      </c>
      <c r="F41" s="73">
        <v>3</v>
      </c>
      <c r="G41" s="74">
        <f>G38+G40</f>
        <v>14.738363168869521</v>
      </c>
      <c r="H41" s="75">
        <f>H38+H40</f>
        <v>12.296224033654973</v>
      </c>
      <c r="I41" s="75">
        <f>I38+I40</f>
        <v>12.12091081720734</v>
      </c>
      <c r="J41" s="75">
        <f>J38+J40</f>
        <v>13.744209448362726</v>
      </c>
      <c r="K41" s="76">
        <f>K38+K40</f>
        <v>17.143838987413204</v>
      </c>
      <c r="L41" s="10"/>
      <c r="M41" s="50" t="s">
        <v>92</v>
      </c>
      <c r="N41" s="51"/>
      <c r="O41" s="40"/>
      <c r="P41" s="27">
        <f t="shared" si="13"/>
        <v>0</v>
      </c>
      <c r="Q41" s="28"/>
      <c r="S41" s="6"/>
      <c r="T41" s="24"/>
      <c r="U41" s="24"/>
      <c r="V41" s="24"/>
      <c r="W41" s="24"/>
      <c r="X41" s="24"/>
      <c r="Y41" s="78"/>
      <c r="Z41" s="6"/>
      <c r="AA41" s="24"/>
      <c r="AB41" s="24"/>
      <c r="AC41" s="24"/>
      <c r="AD41" s="24"/>
      <c r="AE41" s="24"/>
      <c r="AF41" s="78"/>
    </row>
    <row r="42" spans="2:32" x14ac:dyDescent="0.2">
      <c r="B42" s="42">
        <f t="shared" si="12"/>
        <v>31</v>
      </c>
      <c r="C42" s="43" t="s">
        <v>93</v>
      </c>
      <c r="D42" s="44" t="s">
        <v>94</v>
      </c>
      <c r="E42" s="45" t="s">
        <v>25</v>
      </c>
      <c r="F42" s="46">
        <v>3</v>
      </c>
      <c r="G42" s="52">
        <v>19.961845044256531</v>
      </c>
      <c r="H42" s="53">
        <v>24.01089948987315</v>
      </c>
      <c r="I42" s="53">
        <v>23.030265647519499</v>
      </c>
      <c r="J42" s="53">
        <v>36.751365749804023</v>
      </c>
      <c r="K42" s="54">
        <v>40.596105629856417</v>
      </c>
      <c r="L42" s="10"/>
      <c r="M42" s="50"/>
      <c r="N42" s="51" t="s">
        <v>26</v>
      </c>
      <c r="O42" s="40"/>
      <c r="P42" s="27">
        <f t="shared" si="13"/>
        <v>0</v>
      </c>
      <c r="Q42" s="27">
        <f xml:space="preserve"> IF( SUM( AA42:AE42 ) = 0, 0, $AA$7 )</f>
        <v>0</v>
      </c>
      <c r="S42" s="6"/>
      <c r="T42" s="41">
        <f>IF('[1]Validation flags'!$H$3=1,0, IF( ISNUMBER(G42), 0, 1 ))</f>
        <v>0</v>
      </c>
      <c r="U42" s="41">
        <f>IF('[1]Validation flags'!$H$3=1,0, IF( ISNUMBER(H42), 0, 1 ))</f>
        <v>0</v>
      </c>
      <c r="V42" s="41">
        <f>IF('[1]Validation flags'!$H$3=1,0, IF( ISNUMBER(I42), 0, 1 ))</f>
        <v>0</v>
      </c>
      <c r="W42" s="41">
        <f>IF('[1]Validation flags'!$H$3=1,0, IF( ISNUMBER(J42), 0, 1 ))</f>
        <v>0</v>
      </c>
      <c r="X42" s="41">
        <f>IF('[1]Validation flags'!$H$3=1,0, IF( ISNUMBER(K42), 0, 1 ))</f>
        <v>0</v>
      </c>
      <c r="Y42" s="78"/>
      <c r="Z42" s="6"/>
      <c r="AA42" s="41">
        <f>IF( AND( ISNUMBER( G42), G42&gt;=0), 0, 1)</f>
        <v>0</v>
      </c>
      <c r="AB42" s="41">
        <f>IF( AND( ISNUMBER( H42), H42&gt;=0), 0, 1)</f>
        <v>0</v>
      </c>
      <c r="AC42" s="41">
        <f>IF( AND( ISNUMBER( I42), I42&gt;=0), 0, 1)</f>
        <v>0</v>
      </c>
      <c r="AD42" s="41">
        <f>IF( AND( ISNUMBER( J42), J42&gt;=0), 0, 1)</f>
        <v>0</v>
      </c>
      <c r="AE42" s="41">
        <f>IF( AND( ISNUMBER( K42), K42&gt;=0), 0, 1)</f>
        <v>0</v>
      </c>
      <c r="AF42" s="78"/>
    </row>
    <row r="43" spans="2:32" x14ac:dyDescent="0.2">
      <c r="B43" s="42">
        <f t="shared" si="12"/>
        <v>32</v>
      </c>
      <c r="C43" s="80" t="s">
        <v>95</v>
      </c>
      <c r="D43" s="44" t="s">
        <v>96</v>
      </c>
      <c r="E43" s="72" t="s">
        <v>25</v>
      </c>
      <c r="F43" s="73">
        <v>3</v>
      </c>
      <c r="G43" s="52">
        <v>0</v>
      </c>
      <c r="H43" s="53">
        <v>0</v>
      </c>
      <c r="I43" s="53">
        <v>0</v>
      </c>
      <c r="J43" s="53">
        <v>0</v>
      </c>
      <c r="K43" s="54">
        <v>0</v>
      </c>
      <c r="L43" s="10"/>
      <c r="M43" s="50"/>
      <c r="N43" s="51" t="s">
        <v>52</v>
      </c>
      <c r="O43" s="40"/>
      <c r="P43" s="27">
        <f t="shared" si="13"/>
        <v>0</v>
      </c>
      <c r="Q43" s="27">
        <f xml:space="preserve"> IF( SUM( AA43:AE43 ) = 0, 0, $AA$20 )</f>
        <v>0</v>
      </c>
      <c r="S43" s="6"/>
      <c r="T43" s="41">
        <f>IF('[1]Validation flags'!$H$3=1,0, IF( ISNUMBER(G43), 0, 1 ))</f>
        <v>0</v>
      </c>
      <c r="U43" s="41">
        <f>IF('[1]Validation flags'!$H$3=1,0, IF( ISNUMBER(H43), 0, 1 ))</f>
        <v>0</v>
      </c>
      <c r="V43" s="41">
        <f>IF('[1]Validation flags'!$H$3=1,0, IF( ISNUMBER(I43), 0, 1 ))</f>
        <v>0</v>
      </c>
      <c r="W43" s="41">
        <f>IF('[1]Validation flags'!$H$3=1,0, IF( ISNUMBER(J43), 0, 1 ))</f>
        <v>0</v>
      </c>
      <c r="X43" s="41">
        <f>IF('[1]Validation flags'!$H$3=1,0, IF( ISNUMBER(K43), 0, 1 ))</f>
        <v>0</v>
      </c>
      <c r="Y43" s="78"/>
      <c r="Z43" s="6"/>
      <c r="AA43" s="41">
        <f>IF( AND( ISNUMBER( G43), G43&lt;=0), 0, 1)</f>
        <v>0</v>
      </c>
      <c r="AB43" s="41">
        <f>IF( AND( ISNUMBER( H43), H43&lt;=0), 0, 1)</f>
        <v>0</v>
      </c>
      <c r="AC43" s="41">
        <f>IF( AND( ISNUMBER( I43), I43&lt;=0), 0, 1)</f>
        <v>0</v>
      </c>
      <c r="AD43" s="41">
        <f>IF( AND( ISNUMBER( J43), J43&lt;=0), 0, 1)</f>
        <v>0</v>
      </c>
      <c r="AE43" s="41">
        <f>IF( AND( ISNUMBER( K43), K43&lt;=0), 0, 1)</f>
        <v>0</v>
      </c>
      <c r="AF43" s="78"/>
    </row>
    <row r="44" spans="2:32" x14ac:dyDescent="0.2">
      <c r="B44" s="42">
        <f t="shared" si="12"/>
        <v>33</v>
      </c>
      <c r="C44" s="70" t="s">
        <v>97</v>
      </c>
      <c r="D44" s="71" t="s">
        <v>98</v>
      </c>
      <c r="E44" s="72" t="s">
        <v>25</v>
      </c>
      <c r="F44" s="73">
        <v>3</v>
      </c>
      <c r="G44" s="74">
        <f>SUM(G42:G43)</f>
        <v>19.961845044256531</v>
      </c>
      <c r="H44" s="75">
        <f>SUM(H42:H43)</f>
        <v>24.01089948987315</v>
      </c>
      <c r="I44" s="75">
        <f>SUM(I42:I43)</f>
        <v>23.030265647519499</v>
      </c>
      <c r="J44" s="75">
        <f>SUM(J42:J43)</f>
        <v>36.751365749804023</v>
      </c>
      <c r="K44" s="76">
        <f>SUM(K42:K43)</f>
        <v>40.596105629856417</v>
      </c>
      <c r="L44" s="10"/>
      <c r="M44" s="50" t="s">
        <v>99</v>
      </c>
      <c r="N44" s="51"/>
      <c r="O44" s="40"/>
      <c r="P44" s="27"/>
      <c r="Q44" s="28"/>
      <c r="S44" s="77"/>
      <c r="T44" s="81"/>
      <c r="Y44" s="78"/>
      <c r="Z44" s="77"/>
      <c r="AA44" s="83"/>
      <c r="AB44" s="83"/>
      <c r="AC44" s="83"/>
      <c r="AD44" s="83"/>
      <c r="AE44" s="83"/>
      <c r="AF44" s="78"/>
    </row>
    <row r="45" spans="2:32" x14ac:dyDescent="0.2">
      <c r="B45" s="42">
        <f t="shared" si="12"/>
        <v>34</v>
      </c>
      <c r="C45" s="43" t="s">
        <v>100</v>
      </c>
      <c r="D45" s="44" t="s">
        <v>101</v>
      </c>
      <c r="E45" s="45" t="s">
        <v>25</v>
      </c>
      <c r="F45" s="46">
        <v>3</v>
      </c>
      <c r="G45" s="52">
        <v>22.442663067147954</v>
      </c>
      <c r="H45" s="53">
        <v>22.863333266120513</v>
      </c>
      <c r="I45" s="53">
        <v>21.447015466635602</v>
      </c>
      <c r="J45" s="53">
        <v>19.683314166563758</v>
      </c>
      <c r="K45" s="54">
        <v>20.324232769822785</v>
      </c>
      <c r="L45" s="10"/>
      <c r="M45" s="50"/>
      <c r="N45" s="51" t="s">
        <v>26</v>
      </c>
      <c r="O45" s="40"/>
      <c r="P45" s="27">
        <f xml:space="preserve"> IF( SUM( T45:X45 ) = 0, 0, $T$5 )</f>
        <v>0</v>
      </c>
      <c r="Q45" s="27">
        <f xml:space="preserve"> IF( SUM( AA45:AE45 ) = 0, 0, $AA$7 )</f>
        <v>0</v>
      </c>
      <c r="S45" s="6"/>
      <c r="T45" s="41">
        <f>IF('[1]Validation flags'!$H$3=1,0, IF( ISNUMBER(G45), 0, 1 ))</f>
        <v>0</v>
      </c>
      <c r="U45" s="41">
        <f>IF('[1]Validation flags'!$H$3=1,0, IF( ISNUMBER(H45), 0, 1 ))</f>
        <v>0</v>
      </c>
      <c r="V45" s="41">
        <f>IF('[1]Validation flags'!$H$3=1,0, IF( ISNUMBER(I45), 0, 1 ))</f>
        <v>0</v>
      </c>
      <c r="W45" s="41">
        <f>IF('[1]Validation flags'!$H$3=1,0, IF( ISNUMBER(J45), 0, 1 ))</f>
        <v>0</v>
      </c>
      <c r="X45" s="41">
        <f>IF('[1]Validation flags'!$H$3=1,0, IF( ISNUMBER(K45), 0, 1 ))</f>
        <v>0</v>
      </c>
      <c r="Y45" s="69"/>
      <c r="Z45" s="6"/>
      <c r="AA45" s="41">
        <f>IF( AND( ISNUMBER( G45), G45&gt;=0), 0, 1)</f>
        <v>0</v>
      </c>
      <c r="AB45" s="41">
        <f>IF( AND( ISNUMBER( H45), H45&gt;=0), 0, 1)</f>
        <v>0</v>
      </c>
      <c r="AC45" s="41">
        <f>IF( AND( ISNUMBER( I45), I45&gt;=0), 0, 1)</f>
        <v>0</v>
      </c>
      <c r="AD45" s="41">
        <f>IF( AND( ISNUMBER( J45), J45&gt;=0), 0, 1)</f>
        <v>0</v>
      </c>
      <c r="AE45" s="41">
        <f>IF( AND( ISNUMBER( K45), K45&gt;=0), 0, 1)</f>
        <v>0</v>
      </c>
      <c r="AF45" s="69"/>
    </row>
    <row r="46" spans="2:32" x14ac:dyDescent="0.2">
      <c r="B46" s="42">
        <f t="shared" si="12"/>
        <v>35</v>
      </c>
      <c r="C46" s="80" t="s">
        <v>102</v>
      </c>
      <c r="D46" s="71" t="s">
        <v>103</v>
      </c>
      <c r="E46" s="72" t="s">
        <v>25</v>
      </c>
      <c r="F46" s="73">
        <v>3</v>
      </c>
      <c r="G46" s="52">
        <v>0</v>
      </c>
      <c r="H46" s="53">
        <v>0</v>
      </c>
      <c r="I46" s="53">
        <v>0</v>
      </c>
      <c r="J46" s="53">
        <v>0</v>
      </c>
      <c r="K46" s="54">
        <v>0</v>
      </c>
      <c r="L46" s="10"/>
      <c r="M46" s="50"/>
      <c r="N46" s="51" t="s">
        <v>52</v>
      </c>
      <c r="O46" s="40"/>
      <c r="P46" s="27">
        <f xml:space="preserve"> IF( SUM( T46:X46 ) = 0, 0, $T$5 )</f>
        <v>0</v>
      </c>
      <c r="Q46" s="27">
        <f xml:space="preserve"> IF( SUM( AA46:AE46 ) = 0, 0, $AA$20 )</f>
        <v>0</v>
      </c>
      <c r="S46" s="6"/>
      <c r="T46" s="41">
        <f>IF('[1]Validation flags'!$H$3=1,0, IF( ISNUMBER(G46), 0, 1 ))</f>
        <v>0</v>
      </c>
      <c r="U46" s="41">
        <f>IF('[1]Validation flags'!$H$3=1,0, IF( ISNUMBER(H46), 0, 1 ))</f>
        <v>0</v>
      </c>
      <c r="V46" s="41">
        <f>IF('[1]Validation flags'!$H$3=1,0, IF( ISNUMBER(I46), 0, 1 ))</f>
        <v>0</v>
      </c>
      <c r="W46" s="41">
        <f>IF('[1]Validation flags'!$H$3=1,0, IF( ISNUMBER(J46), 0, 1 ))</f>
        <v>0</v>
      </c>
      <c r="X46" s="41">
        <f>IF('[1]Validation flags'!$H$3=1,0, IF( ISNUMBER(K46), 0, 1 ))</f>
        <v>0</v>
      </c>
      <c r="Y46" s="69"/>
      <c r="Z46" s="6"/>
      <c r="AA46" s="41">
        <f>IF( AND( ISNUMBER( G46), G46&lt;=0), 0, 1)</f>
        <v>0</v>
      </c>
      <c r="AB46" s="41">
        <f>IF( AND( ISNUMBER( H46), H46&lt;=0), 0, 1)</f>
        <v>0</v>
      </c>
      <c r="AC46" s="41">
        <f>IF( AND( ISNUMBER( I46), I46&lt;=0), 0, 1)</f>
        <v>0</v>
      </c>
      <c r="AD46" s="41">
        <f>IF( AND( ISNUMBER( J46), J46&lt;=0), 0, 1)</f>
        <v>0</v>
      </c>
      <c r="AE46" s="41">
        <f>IF( AND( ISNUMBER( K46), K46&lt;=0), 0, 1)</f>
        <v>0</v>
      </c>
      <c r="AF46" s="69"/>
    </row>
    <row r="47" spans="2:32" x14ac:dyDescent="0.2">
      <c r="B47" s="42">
        <f t="shared" si="12"/>
        <v>36</v>
      </c>
      <c r="C47" s="70" t="s">
        <v>104</v>
      </c>
      <c r="D47" s="71" t="s">
        <v>105</v>
      </c>
      <c r="E47" s="72" t="s">
        <v>25</v>
      </c>
      <c r="F47" s="73">
        <v>3</v>
      </c>
      <c r="G47" s="74">
        <f>SUM(G45:G46)</f>
        <v>22.442663067147954</v>
      </c>
      <c r="H47" s="75">
        <f>SUM(H45:H46)</f>
        <v>22.863333266120513</v>
      </c>
      <c r="I47" s="75">
        <f>SUM(I45:I46)</f>
        <v>21.447015466635602</v>
      </c>
      <c r="J47" s="75">
        <f>SUM(J45:J46)</f>
        <v>19.683314166563758</v>
      </c>
      <c r="K47" s="76">
        <f>SUM(K45:K46)</f>
        <v>20.324232769822785</v>
      </c>
      <c r="L47" s="10"/>
      <c r="M47" s="50" t="s">
        <v>106</v>
      </c>
      <c r="N47" s="51"/>
      <c r="O47" s="40"/>
      <c r="P47" s="27"/>
      <c r="Q47" s="28"/>
      <c r="S47" s="6"/>
      <c r="T47" s="84"/>
      <c r="Y47" s="69"/>
      <c r="Z47" s="6"/>
      <c r="AA47" s="24"/>
      <c r="AB47" s="24"/>
      <c r="AC47" s="24"/>
      <c r="AD47" s="24"/>
      <c r="AE47" s="24"/>
      <c r="AF47" s="69"/>
    </row>
    <row r="48" spans="2:32" x14ac:dyDescent="0.2">
      <c r="B48" s="42">
        <f t="shared" si="12"/>
        <v>37</v>
      </c>
      <c r="C48" s="43" t="s">
        <v>107</v>
      </c>
      <c r="D48" s="44" t="s">
        <v>108</v>
      </c>
      <c r="E48" s="45" t="s">
        <v>25</v>
      </c>
      <c r="F48" s="46">
        <v>3</v>
      </c>
      <c r="G48" s="52">
        <v>0</v>
      </c>
      <c r="H48" s="53">
        <v>0</v>
      </c>
      <c r="I48" s="53">
        <v>0</v>
      </c>
      <c r="J48" s="53">
        <v>0</v>
      </c>
      <c r="K48" s="54">
        <v>0</v>
      </c>
      <c r="L48" s="10"/>
      <c r="M48" s="50"/>
      <c r="N48" s="51" t="s">
        <v>26</v>
      </c>
      <c r="O48" s="40"/>
      <c r="P48" s="27">
        <f xml:space="preserve"> IF( SUM( T48:X48 ) = 0, 0, $T$5 )</f>
        <v>0</v>
      </c>
      <c r="Q48" s="27">
        <f xml:space="preserve"> IF( SUM( AA48:AE48 ) = 0, 0, $AA$7 )</f>
        <v>0</v>
      </c>
      <c r="S48" s="6"/>
      <c r="T48" s="41">
        <f>IF('[1]Validation flags'!$B$3="Thames Water", IF( ISNUMBER(G48), 0, 1 ),0)</f>
        <v>0</v>
      </c>
      <c r="U48" s="41">
        <f>IF('[1]Validation flags'!$B$3="Thames Water", IF( ISNUMBER(H48), 0, 1 ),0)</f>
        <v>0</v>
      </c>
      <c r="V48" s="41">
        <f>IF('[1]Validation flags'!$B$3="Thames Water", IF( ISNUMBER(I48), 0, 1 ),0)</f>
        <v>0</v>
      </c>
      <c r="W48" s="41">
        <f>IF('[1]Validation flags'!$B$3="Thames Water", IF( ISNUMBER(J48), 0, 1 ),0)</f>
        <v>0</v>
      </c>
      <c r="X48" s="41">
        <f>IF('[1]Validation flags'!$B$3="Thames Water", IF( ISNUMBER(K48), 0, 1 ),0)</f>
        <v>0</v>
      </c>
      <c r="Y48" s="85"/>
      <c r="Z48" s="6"/>
      <c r="AA48" s="41">
        <f>IF( AND( ISNUMBER( G48), G48&gt;=0), 0, 1)</f>
        <v>0</v>
      </c>
      <c r="AB48" s="41">
        <f>IF( AND( ISNUMBER( H48), H48&gt;=0), 0, 1)</f>
        <v>0</v>
      </c>
      <c r="AC48" s="41">
        <f>IF( AND( ISNUMBER( I48), I48&gt;=0), 0, 1)</f>
        <v>0</v>
      </c>
      <c r="AD48" s="41">
        <f>IF( AND( ISNUMBER( J48), J48&gt;=0), 0, 1)</f>
        <v>0</v>
      </c>
      <c r="AE48" s="41">
        <f>IF( AND( ISNUMBER( K48), K48&gt;=0), 0, 1)</f>
        <v>0</v>
      </c>
      <c r="AF48" s="85"/>
    </row>
    <row r="49" spans="2:32" x14ac:dyDescent="0.2">
      <c r="B49" s="42">
        <f t="shared" si="12"/>
        <v>38</v>
      </c>
      <c r="C49" s="80" t="s">
        <v>109</v>
      </c>
      <c r="D49" s="71" t="s">
        <v>110</v>
      </c>
      <c r="E49" s="72" t="s">
        <v>25</v>
      </c>
      <c r="F49" s="73">
        <v>3</v>
      </c>
      <c r="G49" s="52">
        <v>0</v>
      </c>
      <c r="H49" s="53">
        <v>0</v>
      </c>
      <c r="I49" s="53">
        <v>0</v>
      </c>
      <c r="J49" s="53">
        <v>0</v>
      </c>
      <c r="K49" s="54">
        <v>0</v>
      </c>
      <c r="L49" s="10"/>
      <c r="M49" s="50"/>
      <c r="N49" s="51" t="s">
        <v>52</v>
      </c>
      <c r="O49" s="40"/>
      <c r="P49" s="27">
        <f xml:space="preserve"> IF( SUM( T49:X49 ) = 0, 0, $T$5 )</f>
        <v>0</v>
      </c>
      <c r="Q49" s="27">
        <f xml:space="preserve"> IF( SUM( AA49:AE49 ) = 0, 0, $AA$20 )</f>
        <v>0</v>
      </c>
      <c r="S49" s="6"/>
      <c r="T49" s="41">
        <f>IF('[1]Validation flags'!$B$3="Thames Water", IF( ISNUMBER(G49), 0, 1 ),0)</f>
        <v>0</v>
      </c>
      <c r="U49" s="41">
        <f>IF('[1]Validation flags'!$B$3="Thames Water", IF( ISNUMBER(H49), 0, 1 ),0)</f>
        <v>0</v>
      </c>
      <c r="V49" s="41">
        <f>IF('[1]Validation flags'!$B$3="Thames Water", IF( ISNUMBER(I49), 0, 1 ),0)</f>
        <v>0</v>
      </c>
      <c r="W49" s="41">
        <f>IF('[1]Validation flags'!$B$3="Thames Water", IF( ISNUMBER(J49), 0, 1 ),0)</f>
        <v>0</v>
      </c>
      <c r="X49" s="41">
        <f>IF('[1]Validation flags'!$B$3="Thames Water", IF( ISNUMBER(K49), 0, 1 ),0)</f>
        <v>0</v>
      </c>
      <c r="Y49" s="85"/>
      <c r="Z49" s="6"/>
      <c r="AA49" s="41">
        <f>IF( AND( ISNUMBER( G49), G49&lt;=0), 0, 1)</f>
        <v>0</v>
      </c>
      <c r="AB49" s="41">
        <f>IF( AND( ISNUMBER( H49), H49&lt;=0), 0, 1)</f>
        <v>0</v>
      </c>
      <c r="AC49" s="41">
        <f>IF( AND( ISNUMBER( I49), I49&lt;=0), 0, 1)</f>
        <v>0</v>
      </c>
      <c r="AD49" s="41">
        <f>IF( AND( ISNUMBER( J49), J49&lt;=0), 0, 1)</f>
        <v>0</v>
      </c>
      <c r="AE49" s="41">
        <f>IF( AND( ISNUMBER( K49), K49&lt;=0), 0, 1)</f>
        <v>0</v>
      </c>
      <c r="AF49" s="85"/>
    </row>
    <row r="50" spans="2:32" ht="15" thickBot="1" x14ac:dyDescent="0.25">
      <c r="B50" s="55">
        <f t="shared" si="12"/>
        <v>39</v>
      </c>
      <c r="C50" s="86" t="s">
        <v>111</v>
      </c>
      <c r="D50" s="57" t="s">
        <v>112</v>
      </c>
      <c r="E50" s="58" t="s">
        <v>25</v>
      </c>
      <c r="F50" s="59">
        <v>3</v>
      </c>
      <c r="G50" s="87">
        <f>SUM(G48:G49)</f>
        <v>0</v>
      </c>
      <c r="H50" s="88">
        <f>SUM(H48:H49)</f>
        <v>0</v>
      </c>
      <c r="I50" s="88">
        <f>SUM(I48:I49)</f>
        <v>0</v>
      </c>
      <c r="J50" s="88">
        <f>SUM(J48:J49)</f>
        <v>0</v>
      </c>
      <c r="K50" s="89">
        <f>SUM(K48:K49)</f>
        <v>0</v>
      </c>
      <c r="L50" s="10"/>
      <c r="M50" s="90" t="s">
        <v>113</v>
      </c>
      <c r="N50" s="91"/>
      <c r="O50" s="40"/>
      <c r="P50" s="27"/>
      <c r="Q50" s="28"/>
      <c r="S50" s="85"/>
      <c r="T50" s="24"/>
      <c r="U50" s="24"/>
      <c r="V50" s="24"/>
      <c r="W50" s="24"/>
      <c r="X50" s="24"/>
      <c r="Y50" s="85"/>
      <c r="Z50" s="85"/>
      <c r="AA50" s="24"/>
      <c r="AB50" s="24"/>
      <c r="AC50" s="24"/>
      <c r="AD50" s="24"/>
      <c r="AE50" s="24"/>
      <c r="AF50" s="85"/>
    </row>
    <row r="51" spans="2:32" ht="15" thickBot="1" x14ac:dyDescent="0.25">
      <c r="B51" s="10"/>
      <c r="C51" s="10"/>
      <c r="D51" s="10"/>
      <c r="E51" s="10"/>
      <c r="F51" s="10"/>
      <c r="G51" s="10"/>
      <c r="H51" s="10"/>
      <c r="I51" s="10"/>
      <c r="J51" s="10"/>
      <c r="K51" s="10"/>
      <c r="L51" s="10"/>
      <c r="M51" s="65"/>
      <c r="N51" s="65"/>
      <c r="P51" s="27"/>
      <c r="Q51" s="28"/>
      <c r="S51" s="85"/>
      <c r="T51" s="24"/>
      <c r="U51" s="24"/>
      <c r="V51" s="24"/>
      <c r="W51" s="24"/>
      <c r="X51" s="24"/>
      <c r="Y51" s="85"/>
      <c r="Z51" s="85"/>
      <c r="AA51" s="24"/>
      <c r="AB51" s="24"/>
      <c r="AC51" s="24"/>
      <c r="AD51" s="24"/>
      <c r="AE51" s="24"/>
      <c r="AF51" s="85"/>
    </row>
    <row r="52" spans="2:32" ht="15" thickBot="1" x14ac:dyDescent="0.25">
      <c r="B52" s="14" t="s">
        <v>114</v>
      </c>
      <c r="C52" s="29" t="s">
        <v>115</v>
      </c>
      <c r="D52" s="10"/>
      <c r="E52" s="10"/>
      <c r="F52" s="10"/>
      <c r="G52" s="10"/>
      <c r="H52" s="10"/>
      <c r="I52" s="10"/>
      <c r="J52" s="10"/>
      <c r="K52" s="10"/>
      <c r="L52" s="10"/>
      <c r="M52" s="65"/>
      <c r="N52" s="65"/>
      <c r="P52" s="27"/>
      <c r="Q52" s="28"/>
      <c r="S52" s="85"/>
      <c r="T52" s="24"/>
      <c r="U52" s="24"/>
      <c r="V52" s="24"/>
      <c r="W52" s="24"/>
      <c r="X52" s="24"/>
      <c r="Y52" s="85"/>
      <c r="Z52" s="85"/>
      <c r="AA52" s="24"/>
      <c r="AB52" s="24"/>
      <c r="AC52" s="24"/>
      <c r="AD52" s="24"/>
      <c r="AE52" s="24"/>
      <c r="AF52" s="85"/>
    </row>
    <row r="53" spans="2:32" x14ac:dyDescent="0.2">
      <c r="B53" s="30">
        <v>40</v>
      </c>
      <c r="C53" s="31" t="s">
        <v>116</v>
      </c>
      <c r="D53" s="32" t="s">
        <v>117</v>
      </c>
      <c r="E53" s="33" t="s">
        <v>25</v>
      </c>
      <c r="F53" s="34">
        <v>3</v>
      </c>
      <c r="G53" s="35">
        <v>-55.102730199027057</v>
      </c>
      <c r="H53" s="36">
        <v>-53.257967222309048</v>
      </c>
      <c r="I53" s="36">
        <v>-52.940215429478116</v>
      </c>
      <c r="J53" s="36">
        <v>-50.33566893445326</v>
      </c>
      <c r="K53" s="37">
        <v>-48.598274843508946</v>
      </c>
      <c r="L53" s="10"/>
      <c r="M53" s="38"/>
      <c r="N53" s="39" t="s">
        <v>52</v>
      </c>
      <c r="P53" s="27">
        <f xml:space="preserve"> IF( SUM( T53:X53 ) = 0, 0, $T$5 )</f>
        <v>0</v>
      </c>
      <c r="Q53" s="27">
        <f xml:space="preserve"> IF( SUM( AA53:AE53 ) = 0, 0, $AA$20 )</f>
        <v>0</v>
      </c>
      <c r="S53" s="6"/>
      <c r="T53" s="41">
        <f t="shared" ref="T53:X55" si="16" xml:space="preserve"> IF( ISNUMBER(G53), 0, 1 )</f>
        <v>0</v>
      </c>
      <c r="U53" s="41">
        <f t="shared" si="16"/>
        <v>0</v>
      </c>
      <c r="V53" s="41">
        <f t="shared" si="16"/>
        <v>0</v>
      </c>
      <c r="W53" s="41">
        <f t="shared" si="16"/>
        <v>0</v>
      </c>
      <c r="X53" s="41">
        <f t="shared" si="16"/>
        <v>0</v>
      </c>
      <c r="Y53" s="85"/>
      <c r="Z53" s="6"/>
      <c r="AA53" s="41">
        <f t="shared" ref="AA53:AE54" si="17">IF( AND( ISNUMBER( G53), G53&lt;=0), 0, 1)</f>
        <v>0</v>
      </c>
      <c r="AB53" s="41">
        <f t="shared" si="17"/>
        <v>0</v>
      </c>
      <c r="AC53" s="41">
        <f t="shared" si="17"/>
        <v>0</v>
      </c>
      <c r="AD53" s="41">
        <f t="shared" si="17"/>
        <v>0</v>
      </c>
      <c r="AE53" s="41">
        <f t="shared" si="17"/>
        <v>0</v>
      </c>
      <c r="AF53" s="85"/>
    </row>
    <row r="54" spans="2:32" x14ac:dyDescent="0.2">
      <c r="B54" s="42">
        <f>B53+1</f>
        <v>41</v>
      </c>
      <c r="C54" s="43" t="s">
        <v>118</v>
      </c>
      <c r="D54" s="44" t="s">
        <v>119</v>
      </c>
      <c r="E54" s="45" t="s">
        <v>25</v>
      </c>
      <c r="F54" s="46">
        <v>3</v>
      </c>
      <c r="G54" s="47">
        <v>0</v>
      </c>
      <c r="H54" s="48">
        <v>0</v>
      </c>
      <c r="I54" s="48">
        <v>0</v>
      </c>
      <c r="J54" s="48">
        <v>0</v>
      </c>
      <c r="K54" s="49">
        <v>0</v>
      </c>
      <c r="L54" s="10"/>
      <c r="M54" s="50"/>
      <c r="N54" s="51" t="s">
        <v>52</v>
      </c>
      <c r="P54" s="27">
        <f xml:space="preserve"> IF( SUM( T54:X54 ) = 0, 0, $T$5 )</f>
        <v>0</v>
      </c>
      <c r="Q54" s="27">
        <f xml:space="preserve"> IF( SUM( AA54:AE54 ) = 0, 0, $AA$20 )</f>
        <v>0</v>
      </c>
      <c r="S54" s="6"/>
      <c r="T54" s="41">
        <f t="shared" si="16"/>
        <v>0</v>
      </c>
      <c r="U54" s="41">
        <f t="shared" si="16"/>
        <v>0</v>
      </c>
      <c r="V54" s="41">
        <f t="shared" si="16"/>
        <v>0</v>
      </c>
      <c r="W54" s="41">
        <f t="shared" si="16"/>
        <v>0</v>
      </c>
      <c r="X54" s="41">
        <f t="shared" si="16"/>
        <v>0</v>
      </c>
      <c r="Y54" s="77"/>
      <c r="Z54" s="6"/>
      <c r="AA54" s="41">
        <f t="shared" si="17"/>
        <v>0</v>
      </c>
      <c r="AB54" s="41">
        <f t="shared" si="17"/>
        <v>0</v>
      </c>
      <c r="AC54" s="41">
        <f t="shared" si="17"/>
        <v>0</v>
      </c>
      <c r="AD54" s="41">
        <f t="shared" si="17"/>
        <v>0</v>
      </c>
      <c r="AE54" s="41">
        <f t="shared" si="17"/>
        <v>0</v>
      </c>
      <c r="AF54" s="77"/>
    </row>
    <row r="55" spans="2:32" x14ac:dyDescent="0.2">
      <c r="B55" s="42">
        <f t="shared" ref="B55:B69" si="18">B54+1</f>
        <v>42</v>
      </c>
      <c r="C55" s="43" t="s">
        <v>120</v>
      </c>
      <c r="D55" s="44" t="s">
        <v>121</v>
      </c>
      <c r="E55" s="45" t="s">
        <v>25</v>
      </c>
      <c r="F55" s="46">
        <v>3</v>
      </c>
      <c r="G55" s="47">
        <v>0</v>
      </c>
      <c r="H55" s="48">
        <v>0</v>
      </c>
      <c r="I55" s="48">
        <v>0</v>
      </c>
      <c r="J55" s="48">
        <v>0</v>
      </c>
      <c r="K55" s="49">
        <v>0</v>
      </c>
      <c r="L55" s="10"/>
      <c r="M55" s="50"/>
      <c r="N55" s="51" t="s">
        <v>26</v>
      </c>
      <c r="P55" s="27">
        <f xml:space="preserve"> IF( SUM( T55:X55 ) = 0, 0, $T$5 )</f>
        <v>0</v>
      </c>
      <c r="Q55" s="27">
        <f xml:space="preserve"> IF( SUM( AA55:AE55 ) = 0, 0, $AA$7 )</f>
        <v>0</v>
      </c>
      <c r="S55" s="6"/>
      <c r="T55" s="41">
        <f t="shared" si="16"/>
        <v>0</v>
      </c>
      <c r="U55" s="41">
        <f t="shared" si="16"/>
        <v>0</v>
      </c>
      <c r="V55" s="41">
        <f t="shared" si="16"/>
        <v>0</v>
      </c>
      <c r="W55" s="41">
        <f t="shared" si="16"/>
        <v>0</v>
      </c>
      <c r="X55" s="41">
        <f t="shared" si="16"/>
        <v>0</v>
      </c>
      <c r="Y55" s="77"/>
      <c r="Z55" s="6"/>
      <c r="AA55" s="41">
        <f>IF( AND( ISNUMBER( G55), G55&gt;=0), 0, 1)</f>
        <v>0</v>
      </c>
      <c r="AB55" s="41">
        <f>IF( AND( ISNUMBER( H55), H55&gt;=0), 0, 1)</f>
        <v>0</v>
      </c>
      <c r="AC55" s="41">
        <f>IF( AND( ISNUMBER( I55), I55&gt;=0), 0, 1)</f>
        <v>0</v>
      </c>
      <c r="AD55" s="41">
        <f>IF( AND( ISNUMBER( J55), J55&gt;=0), 0, 1)</f>
        <v>0</v>
      </c>
      <c r="AE55" s="41">
        <f>IF( AND( ISNUMBER( K55), K55&gt;=0), 0, 1)</f>
        <v>0</v>
      </c>
      <c r="AF55" s="77"/>
    </row>
    <row r="56" spans="2:32" x14ac:dyDescent="0.2">
      <c r="B56" s="42">
        <f t="shared" si="18"/>
        <v>43</v>
      </c>
      <c r="C56" s="70" t="s">
        <v>122</v>
      </c>
      <c r="D56" s="71" t="s">
        <v>123</v>
      </c>
      <c r="E56" s="72" t="s">
        <v>25</v>
      </c>
      <c r="F56" s="73">
        <v>3</v>
      </c>
      <c r="G56" s="74">
        <f>G53+G55</f>
        <v>-55.102730199027057</v>
      </c>
      <c r="H56" s="75">
        <f>H53+H55</f>
        <v>-53.257967222309048</v>
      </c>
      <c r="I56" s="75">
        <f>I53+I55</f>
        <v>-52.940215429478116</v>
      </c>
      <c r="J56" s="75">
        <f>J53+J55</f>
        <v>-50.33566893445326</v>
      </c>
      <c r="K56" s="76">
        <f>K53+K55</f>
        <v>-48.598274843508946</v>
      </c>
      <c r="L56" s="10"/>
      <c r="M56" s="50" t="s">
        <v>124</v>
      </c>
      <c r="N56" s="51"/>
      <c r="P56" s="27"/>
      <c r="Q56" s="28"/>
      <c r="S56" s="77"/>
      <c r="T56" s="24"/>
      <c r="U56" s="24"/>
      <c r="V56" s="24"/>
      <c r="W56" s="24"/>
      <c r="X56" s="24"/>
      <c r="Y56" s="77"/>
      <c r="Z56" s="77"/>
      <c r="AA56" s="24"/>
      <c r="AB56" s="24"/>
      <c r="AC56" s="24"/>
      <c r="AD56" s="24"/>
      <c r="AE56" s="24"/>
      <c r="AF56" s="77"/>
    </row>
    <row r="57" spans="2:32" x14ac:dyDescent="0.2">
      <c r="B57" s="42">
        <f t="shared" si="18"/>
        <v>44</v>
      </c>
      <c r="C57" s="43" t="s">
        <v>125</v>
      </c>
      <c r="D57" s="44" t="s">
        <v>126</v>
      </c>
      <c r="E57" s="45" t="s">
        <v>25</v>
      </c>
      <c r="F57" s="46">
        <v>3</v>
      </c>
      <c r="G57" s="47">
        <v>-12.09955278175007</v>
      </c>
      <c r="H57" s="48">
        <v>-12.862128442599218</v>
      </c>
      <c r="I57" s="48">
        <v>-13.264761271722204</v>
      </c>
      <c r="J57" s="48">
        <v>-14.910049927066886</v>
      </c>
      <c r="K57" s="49">
        <v>-17.915614480977993</v>
      </c>
      <c r="L57" s="10"/>
      <c r="M57" s="50"/>
      <c r="N57" s="51" t="s">
        <v>52</v>
      </c>
      <c r="P57" s="27">
        <f t="shared" ref="P57:P62" si="19" xml:space="preserve"> IF( SUM( T57:X57 ) = 0, 0, $T$5 )</f>
        <v>0</v>
      </c>
      <c r="Q57" s="27">
        <f xml:space="preserve"> IF( SUM( AA57:AE57 ) = 0, 0, $AA$20 )</f>
        <v>0</v>
      </c>
      <c r="S57" s="6"/>
      <c r="T57" s="41">
        <f t="shared" ref="T57:X59" si="20" xml:space="preserve"> IF( ISNUMBER(G57), 0, 1 )</f>
        <v>0</v>
      </c>
      <c r="U57" s="41">
        <f t="shared" si="20"/>
        <v>0</v>
      </c>
      <c r="V57" s="41">
        <f t="shared" si="20"/>
        <v>0</v>
      </c>
      <c r="W57" s="41">
        <f t="shared" si="20"/>
        <v>0</v>
      </c>
      <c r="X57" s="41">
        <f t="shared" si="20"/>
        <v>0</v>
      </c>
      <c r="Y57" s="77"/>
      <c r="Z57" s="6"/>
      <c r="AA57" s="41">
        <f t="shared" ref="AA57:AE58" si="21">IF( AND( ISNUMBER( G57), G57&lt;=0), 0, 1)</f>
        <v>0</v>
      </c>
      <c r="AB57" s="41">
        <f t="shared" si="21"/>
        <v>0</v>
      </c>
      <c r="AC57" s="41">
        <f t="shared" si="21"/>
        <v>0</v>
      </c>
      <c r="AD57" s="41">
        <f t="shared" si="21"/>
        <v>0</v>
      </c>
      <c r="AE57" s="41">
        <f t="shared" si="21"/>
        <v>0</v>
      </c>
      <c r="AF57" s="77"/>
    </row>
    <row r="58" spans="2:32" x14ac:dyDescent="0.2">
      <c r="B58" s="42">
        <f t="shared" si="18"/>
        <v>45</v>
      </c>
      <c r="C58" s="43" t="s">
        <v>127</v>
      </c>
      <c r="D58" s="44" t="s">
        <v>128</v>
      </c>
      <c r="E58" s="45" t="s">
        <v>25</v>
      </c>
      <c r="F58" s="46">
        <v>3</v>
      </c>
      <c r="G58" s="47">
        <v>0</v>
      </c>
      <c r="H58" s="48">
        <v>0</v>
      </c>
      <c r="I58" s="48">
        <v>0</v>
      </c>
      <c r="J58" s="48">
        <v>0</v>
      </c>
      <c r="K58" s="49">
        <v>0</v>
      </c>
      <c r="L58" s="10"/>
      <c r="M58" s="50"/>
      <c r="N58" s="51" t="s">
        <v>52</v>
      </c>
      <c r="P58" s="27">
        <f t="shared" si="19"/>
        <v>0</v>
      </c>
      <c r="Q58" s="27">
        <f xml:space="preserve"> IF( SUM( AA58:AE58 ) = 0, 0, $AA$20 )</f>
        <v>0</v>
      </c>
      <c r="S58" s="6"/>
      <c r="T58" s="41">
        <f t="shared" si="20"/>
        <v>0</v>
      </c>
      <c r="U58" s="41">
        <f t="shared" si="20"/>
        <v>0</v>
      </c>
      <c r="V58" s="41">
        <f t="shared" si="20"/>
        <v>0</v>
      </c>
      <c r="W58" s="41">
        <f t="shared" si="20"/>
        <v>0</v>
      </c>
      <c r="X58" s="41">
        <f t="shared" si="20"/>
        <v>0</v>
      </c>
      <c r="Y58" s="77"/>
      <c r="Z58" s="6"/>
      <c r="AA58" s="41">
        <f t="shared" si="21"/>
        <v>0</v>
      </c>
      <c r="AB58" s="41">
        <f t="shared" si="21"/>
        <v>0</v>
      </c>
      <c r="AC58" s="41">
        <f t="shared" si="21"/>
        <v>0</v>
      </c>
      <c r="AD58" s="41">
        <f t="shared" si="21"/>
        <v>0</v>
      </c>
      <c r="AE58" s="41">
        <f t="shared" si="21"/>
        <v>0</v>
      </c>
      <c r="AF58" s="77"/>
    </row>
    <row r="59" spans="2:32" x14ac:dyDescent="0.2">
      <c r="B59" s="42">
        <f t="shared" si="18"/>
        <v>46</v>
      </c>
      <c r="C59" s="80" t="s">
        <v>129</v>
      </c>
      <c r="D59" s="71" t="s">
        <v>130</v>
      </c>
      <c r="E59" s="72" t="s">
        <v>25</v>
      </c>
      <c r="F59" s="73">
        <v>3</v>
      </c>
      <c r="G59" s="47">
        <v>0</v>
      </c>
      <c r="H59" s="48">
        <v>0</v>
      </c>
      <c r="I59" s="48">
        <v>0</v>
      </c>
      <c r="J59" s="48">
        <v>0</v>
      </c>
      <c r="K59" s="49">
        <v>0</v>
      </c>
      <c r="L59" s="10"/>
      <c r="M59" s="50"/>
      <c r="N59" s="51" t="s">
        <v>26</v>
      </c>
      <c r="P59" s="27">
        <f t="shared" si="19"/>
        <v>0</v>
      </c>
      <c r="Q59" s="27">
        <f xml:space="preserve"> IF( SUM( AA59:AE59 ) = 0, 0, $AA$7 )</f>
        <v>0</v>
      </c>
      <c r="S59" s="6"/>
      <c r="T59" s="41">
        <f t="shared" si="20"/>
        <v>0</v>
      </c>
      <c r="U59" s="41">
        <f t="shared" si="20"/>
        <v>0</v>
      </c>
      <c r="V59" s="41">
        <f t="shared" si="20"/>
        <v>0</v>
      </c>
      <c r="W59" s="41">
        <f t="shared" si="20"/>
        <v>0</v>
      </c>
      <c r="X59" s="41">
        <f t="shared" si="20"/>
        <v>0</v>
      </c>
      <c r="Y59" s="77"/>
      <c r="Z59" s="6"/>
      <c r="AA59" s="41">
        <f>IF( AND( ISNUMBER( G59), G59&gt;=0), 0, 1)</f>
        <v>0</v>
      </c>
      <c r="AB59" s="41">
        <f>IF( AND( ISNUMBER( H59), H59&gt;=0), 0, 1)</f>
        <v>0</v>
      </c>
      <c r="AC59" s="41">
        <f>IF( AND( ISNUMBER( I59), I59&gt;=0), 0, 1)</f>
        <v>0</v>
      </c>
      <c r="AD59" s="41">
        <f>IF( AND( ISNUMBER( J59), J59&gt;=0), 0, 1)</f>
        <v>0</v>
      </c>
      <c r="AE59" s="41">
        <f>IF( AND( ISNUMBER( K59), K59&gt;=0), 0, 1)</f>
        <v>0</v>
      </c>
      <c r="AF59" s="77"/>
    </row>
    <row r="60" spans="2:32" x14ac:dyDescent="0.2">
      <c r="B60" s="42">
        <f t="shared" si="18"/>
        <v>47</v>
      </c>
      <c r="C60" s="70" t="s">
        <v>131</v>
      </c>
      <c r="D60" s="71" t="s">
        <v>132</v>
      </c>
      <c r="E60" s="72" t="s">
        <v>25</v>
      </c>
      <c r="F60" s="73">
        <v>3</v>
      </c>
      <c r="G60" s="74">
        <f>G57+G59</f>
        <v>-12.09955278175007</v>
      </c>
      <c r="H60" s="75">
        <f>H57+H59</f>
        <v>-12.862128442599218</v>
      </c>
      <c r="I60" s="75">
        <f>I57+I59</f>
        <v>-13.264761271722204</v>
      </c>
      <c r="J60" s="75">
        <f>J57+J59</f>
        <v>-14.910049927066886</v>
      </c>
      <c r="K60" s="76">
        <f>K57+K59</f>
        <v>-17.915614480977993</v>
      </c>
      <c r="L60" s="10"/>
      <c r="M60" s="50" t="s">
        <v>133</v>
      </c>
      <c r="N60" s="51"/>
      <c r="P60" s="27">
        <f t="shared" si="19"/>
        <v>0</v>
      </c>
      <c r="Q60" s="28"/>
      <c r="S60" s="6"/>
      <c r="T60" s="24"/>
      <c r="U60" s="24"/>
      <c r="V60" s="24"/>
      <c r="W60" s="24"/>
      <c r="X60" s="24"/>
      <c r="Y60" s="77"/>
      <c r="Z60" s="6"/>
      <c r="AA60" s="24"/>
      <c r="AB60" s="24"/>
      <c r="AC60" s="24"/>
      <c r="AD60" s="24"/>
      <c r="AE60" s="24"/>
      <c r="AF60" s="77"/>
    </row>
    <row r="61" spans="2:32" x14ac:dyDescent="0.2">
      <c r="B61" s="42">
        <f t="shared" si="18"/>
        <v>48</v>
      </c>
      <c r="C61" s="43" t="s">
        <v>134</v>
      </c>
      <c r="D61" s="44" t="s">
        <v>135</v>
      </c>
      <c r="E61" s="45" t="s">
        <v>25</v>
      </c>
      <c r="F61" s="46">
        <v>3</v>
      </c>
      <c r="G61" s="52">
        <v>-93.576533433713877</v>
      </c>
      <c r="H61" s="53">
        <v>-95.677793496622115</v>
      </c>
      <c r="I61" s="53">
        <v>-86.149265521560594</v>
      </c>
      <c r="J61" s="53">
        <v>-115.79532364684562</v>
      </c>
      <c r="K61" s="54">
        <v>-92.551565462567865</v>
      </c>
      <c r="L61" s="10"/>
      <c r="M61" s="50"/>
      <c r="N61" s="51" t="s">
        <v>52</v>
      </c>
      <c r="P61" s="27">
        <f t="shared" si="19"/>
        <v>0</v>
      </c>
      <c r="Q61" s="27">
        <f xml:space="preserve"> IF( SUM( AA61:AE61 ) = 0, 0, $AA$20 )</f>
        <v>0</v>
      </c>
      <c r="S61" s="6"/>
      <c r="T61" s="41">
        <f>IF('[1]Validation flags'!$H$3=1,0, IF( ISNUMBER(G61), 0, 1 ))</f>
        <v>0</v>
      </c>
      <c r="U61" s="41">
        <f>IF('[1]Validation flags'!$H$3=1,0, IF( ISNUMBER(H61), 0, 1 ))</f>
        <v>0</v>
      </c>
      <c r="V61" s="41">
        <f>IF('[1]Validation flags'!$H$3=1,0, IF( ISNUMBER(I61), 0, 1 ))</f>
        <v>0</v>
      </c>
      <c r="W61" s="41">
        <f>IF('[1]Validation flags'!$H$3=1,0, IF( ISNUMBER(J61), 0, 1 ))</f>
        <v>0</v>
      </c>
      <c r="X61" s="41">
        <f>IF('[1]Validation flags'!$H$3=1,0, IF( ISNUMBER(K61), 0, 1 ))</f>
        <v>0</v>
      </c>
      <c r="Y61" s="77"/>
      <c r="Z61" s="6"/>
      <c r="AA61" s="41">
        <f>IF( AND( ISNUMBER( G61), G61&lt;=0), 0, 1)</f>
        <v>0</v>
      </c>
      <c r="AB61" s="41">
        <f>IF( AND( ISNUMBER( H61), H61&lt;=0), 0, 1)</f>
        <v>0</v>
      </c>
      <c r="AC61" s="41">
        <f>IF( AND( ISNUMBER( I61), I61&lt;=0), 0, 1)</f>
        <v>0</v>
      </c>
      <c r="AD61" s="41">
        <f>IF( AND( ISNUMBER( J61), J61&lt;=0), 0, 1)</f>
        <v>0</v>
      </c>
      <c r="AE61" s="41">
        <f>IF( AND( ISNUMBER( K61), K61&lt;=0), 0, 1)</f>
        <v>0</v>
      </c>
      <c r="AF61" s="77"/>
    </row>
    <row r="62" spans="2:32" x14ac:dyDescent="0.2">
      <c r="B62" s="42">
        <f t="shared" si="18"/>
        <v>49</v>
      </c>
      <c r="C62" s="80" t="s">
        <v>136</v>
      </c>
      <c r="D62" s="44" t="s">
        <v>137</v>
      </c>
      <c r="E62" s="72" t="s">
        <v>25</v>
      </c>
      <c r="F62" s="73">
        <v>3</v>
      </c>
      <c r="G62" s="52">
        <v>0</v>
      </c>
      <c r="H62" s="53">
        <v>0</v>
      </c>
      <c r="I62" s="53">
        <v>0</v>
      </c>
      <c r="J62" s="53">
        <v>0</v>
      </c>
      <c r="K62" s="54">
        <v>0</v>
      </c>
      <c r="L62" s="10"/>
      <c r="M62" s="50"/>
      <c r="N62" s="51" t="s">
        <v>26</v>
      </c>
      <c r="P62" s="27">
        <f t="shared" si="19"/>
        <v>0</v>
      </c>
      <c r="Q62" s="27">
        <f xml:space="preserve"> IF( SUM( AA62:AE62 ) = 0, 0, $AA$7 )</f>
        <v>0</v>
      </c>
      <c r="S62" s="6"/>
      <c r="T62" s="41">
        <f>IF('[1]Validation flags'!$H$3=1,0, IF( ISNUMBER(G62), 0, 1 ))</f>
        <v>0</v>
      </c>
      <c r="U62" s="41">
        <f>IF('[1]Validation flags'!$H$3=1,0, IF( ISNUMBER(H62), 0, 1 ))</f>
        <v>0</v>
      </c>
      <c r="V62" s="41">
        <f>IF('[1]Validation flags'!$H$3=1,0, IF( ISNUMBER(I62), 0, 1 ))</f>
        <v>0</v>
      </c>
      <c r="W62" s="41">
        <f>IF('[1]Validation flags'!$H$3=1,0, IF( ISNUMBER(J62), 0, 1 ))</f>
        <v>0</v>
      </c>
      <c r="X62" s="41">
        <f>IF('[1]Validation flags'!$H$3=1,0, IF( ISNUMBER(K62), 0, 1 ))</f>
        <v>0</v>
      </c>
      <c r="Y62" s="77"/>
      <c r="Z62" s="6"/>
      <c r="AA62" s="41">
        <f>IF( AND( ISNUMBER( G62), G62&gt;=0), 0, 1)</f>
        <v>0</v>
      </c>
      <c r="AB62" s="41">
        <f>IF( AND( ISNUMBER( H62), H62&gt;=0), 0, 1)</f>
        <v>0</v>
      </c>
      <c r="AC62" s="41">
        <f>IF( AND( ISNUMBER( I62), I62&gt;=0), 0, 1)</f>
        <v>0</v>
      </c>
      <c r="AD62" s="41">
        <f>IF( AND( ISNUMBER( J62), J62&gt;=0), 0, 1)</f>
        <v>0</v>
      </c>
      <c r="AE62" s="41">
        <f>IF( AND( ISNUMBER( K62), K62&gt;=0), 0, 1)</f>
        <v>0</v>
      </c>
      <c r="AF62" s="77"/>
    </row>
    <row r="63" spans="2:32" x14ac:dyDescent="0.2">
      <c r="B63" s="42">
        <f t="shared" si="18"/>
        <v>50</v>
      </c>
      <c r="C63" s="70" t="s">
        <v>138</v>
      </c>
      <c r="D63" s="71" t="s">
        <v>139</v>
      </c>
      <c r="E63" s="72" t="s">
        <v>25</v>
      </c>
      <c r="F63" s="73">
        <v>3</v>
      </c>
      <c r="G63" s="74">
        <f>SUM(G61:G62)</f>
        <v>-93.576533433713877</v>
      </c>
      <c r="H63" s="75">
        <f>SUM(H61:H62)</f>
        <v>-95.677793496622115</v>
      </c>
      <c r="I63" s="75">
        <f>SUM(I61:I62)</f>
        <v>-86.149265521560594</v>
      </c>
      <c r="J63" s="75">
        <f>SUM(J61:J62)</f>
        <v>-115.79532364684562</v>
      </c>
      <c r="K63" s="76">
        <f>SUM(K61:K62)</f>
        <v>-92.551565462567865</v>
      </c>
      <c r="L63" s="10"/>
      <c r="M63" s="50" t="s">
        <v>140</v>
      </c>
      <c r="N63" s="51"/>
      <c r="P63" s="27"/>
      <c r="Q63" s="28"/>
      <c r="S63" s="77"/>
      <c r="T63" s="81"/>
      <c r="Y63" s="77"/>
      <c r="Z63" s="77"/>
      <c r="AA63" s="83"/>
      <c r="AB63" s="83"/>
      <c r="AC63" s="83"/>
      <c r="AD63" s="83"/>
      <c r="AE63" s="83"/>
      <c r="AF63" s="77"/>
    </row>
    <row r="64" spans="2:32" x14ac:dyDescent="0.2">
      <c r="B64" s="42">
        <f t="shared" si="18"/>
        <v>51</v>
      </c>
      <c r="C64" s="43" t="s">
        <v>141</v>
      </c>
      <c r="D64" s="44" t="s">
        <v>142</v>
      </c>
      <c r="E64" s="45" t="s">
        <v>25</v>
      </c>
      <c r="F64" s="46">
        <v>3</v>
      </c>
      <c r="G64" s="52">
        <v>-22.842907834870136</v>
      </c>
      <c r="H64" s="53">
        <v>-24.07132161981157</v>
      </c>
      <c r="I64" s="53">
        <v>-22.769988009439622</v>
      </c>
      <c r="J64" s="53">
        <v>-21.907700865917143</v>
      </c>
      <c r="K64" s="54">
        <v>-22.568640406252111</v>
      </c>
      <c r="L64" s="10"/>
      <c r="M64" s="50"/>
      <c r="N64" s="51" t="s">
        <v>52</v>
      </c>
      <c r="P64" s="27">
        <f xml:space="preserve"> IF( SUM( T64:X64 ) = 0, 0, $T$5 )</f>
        <v>0</v>
      </c>
      <c r="Q64" s="27">
        <f xml:space="preserve"> IF( SUM( AA64:AE64 ) = 0, 0, $AA$20 )</f>
        <v>0</v>
      </c>
      <c r="S64" s="6"/>
      <c r="T64" s="41">
        <f>IF('[1]Validation flags'!$H$3=1,0, IF( ISNUMBER(G64), 0, 1 ))</f>
        <v>0</v>
      </c>
      <c r="U64" s="41">
        <f>IF('[1]Validation flags'!$H$3=1,0, IF( ISNUMBER(H64), 0, 1 ))</f>
        <v>0</v>
      </c>
      <c r="V64" s="41">
        <f>IF('[1]Validation flags'!$H$3=1,0, IF( ISNUMBER(I64), 0, 1 ))</f>
        <v>0</v>
      </c>
      <c r="W64" s="41">
        <f>IF('[1]Validation flags'!$H$3=1,0, IF( ISNUMBER(J64), 0, 1 ))</f>
        <v>0</v>
      </c>
      <c r="X64" s="41">
        <f>IF('[1]Validation flags'!$H$3=1,0, IF( ISNUMBER(K64), 0, 1 ))</f>
        <v>0</v>
      </c>
      <c r="Y64" s="77"/>
      <c r="Z64" s="6"/>
      <c r="AA64" s="41">
        <f>IF( AND( ISNUMBER( G64), G64&lt;=0), 0, 1)</f>
        <v>0</v>
      </c>
      <c r="AB64" s="41">
        <f>IF( AND( ISNUMBER( H64), H64&lt;=0), 0, 1)</f>
        <v>0</v>
      </c>
      <c r="AC64" s="41">
        <f>IF( AND( ISNUMBER( I64), I64&lt;=0), 0, 1)</f>
        <v>0</v>
      </c>
      <c r="AD64" s="41">
        <f>IF( AND( ISNUMBER( J64), J64&lt;=0), 0, 1)</f>
        <v>0</v>
      </c>
      <c r="AE64" s="41">
        <f>IF( AND( ISNUMBER( K64), K64&lt;=0), 0, 1)</f>
        <v>0</v>
      </c>
      <c r="AF64" s="77"/>
    </row>
    <row r="65" spans="2:32" x14ac:dyDescent="0.2">
      <c r="B65" s="42">
        <f t="shared" si="18"/>
        <v>52</v>
      </c>
      <c r="C65" s="80" t="s">
        <v>143</v>
      </c>
      <c r="D65" s="71" t="s">
        <v>144</v>
      </c>
      <c r="E65" s="72" t="s">
        <v>25</v>
      </c>
      <c r="F65" s="73">
        <v>3</v>
      </c>
      <c r="G65" s="52">
        <v>0</v>
      </c>
      <c r="H65" s="53">
        <v>0</v>
      </c>
      <c r="I65" s="53">
        <v>0</v>
      </c>
      <c r="J65" s="53">
        <v>0</v>
      </c>
      <c r="K65" s="54">
        <v>0</v>
      </c>
      <c r="L65" s="10"/>
      <c r="M65" s="50"/>
      <c r="N65" s="51" t="s">
        <v>26</v>
      </c>
      <c r="P65" s="27">
        <f xml:space="preserve"> IF( SUM( T65:X65 ) = 0, 0, $T$5 )</f>
        <v>0</v>
      </c>
      <c r="Q65" s="27">
        <f xml:space="preserve"> IF( SUM( AA65:AE65 ) = 0, 0, $AA$7 )</f>
        <v>0</v>
      </c>
      <c r="S65" s="6"/>
      <c r="T65" s="41">
        <f>IF('[1]Validation flags'!$H$3=1,0, IF( ISNUMBER(G65), 0, 1 ))</f>
        <v>0</v>
      </c>
      <c r="U65" s="41">
        <f>IF('[1]Validation flags'!$H$3=1,0, IF( ISNUMBER(H65), 0, 1 ))</f>
        <v>0</v>
      </c>
      <c r="V65" s="41">
        <f>IF('[1]Validation flags'!$H$3=1,0, IF( ISNUMBER(I65), 0, 1 ))</f>
        <v>0</v>
      </c>
      <c r="W65" s="41">
        <f>IF('[1]Validation flags'!$H$3=1,0, IF( ISNUMBER(J65), 0, 1 ))</f>
        <v>0</v>
      </c>
      <c r="X65" s="41">
        <f>IF('[1]Validation flags'!$H$3=1,0, IF( ISNUMBER(K65), 0, 1 ))</f>
        <v>0</v>
      </c>
      <c r="Y65" s="6"/>
      <c r="Z65" s="6"/>
      <c r="AA65" s="41">
        <f>IF( AND( ISNUMBER( G65), G65&gt;=0), 0, 1)</f>
        <v>0</v>
      </c>
      <c r="AB65" s="41">
        <f>IF( AND( ISNUMBER( H65), H65&gt;=0), 0, 1)</f>
        <v>0</v>
      </c>
      <c r="AC65" s="41">
        <f>IF( AND( ISNUMBER( I65), I65&gt;=0), 0, 1)</f>
        <v>0</v>
      </c>
      <c r="AD65" s="41">
        <f>IF( AND( ISNUMBER( J65), J65&gt;=0), 0, 1)</f>
        <v>0</v>
      </c>
      <c r="AE65" s="41">
        <f>IF( AND( ISNUMBER( K65), K65&gt;=0), 0, 1)</f>
        <v>0</v>
      </c>
      <c r="AF65" s="6"/>
    </row>
    <row r="66" spans="2:32" x14ac:dyDescent="0.2">
      <c r="B66" s="42">
        <f t="shared" si="18"/>
        <v>53</v>
      </c>
      <c r="C66" s="70" t="s">
        <v>145</v>
      </c>
      <c r="D66" s="71" t="s">
        <v>146</v>
      </c>
      <c r="E66" s="72" t="s">
        <v>25</v>
      </c>
      <c r="F66" s="73">
        <v>3</v>
      </c>
      <c r="G66" s="74">
        <f>SUM(G64:G65)</f>
        <v>-22.842907834870136</v>
      </c>
      <c r="H66" s="75">
        <f>SUM(H64:H65)</f>
        <v>-24.07132161981157</v>
      </c>
      <c r="I66" s="75">
        <f>SUM(I64:I65)</f>
        <v>-22.769988009439622</v>
      </c>
      <c r="J66" s="75">
        <f>SUM(J64:J65)</f>
        <v>-21.907700865917143</v>
      </c>
      <c r="K66" s="76">
        <f>SUM(K64:K65)</f>
        <v>-22.568640406252111</v>
      </c>
      <c r="L66" s="10"/>
      <c r="M66" s="50" t="s">
        <v>147</v>
      </c>
      <c r="N66" s="51"/>
      <c r="P66" s="27"/>
      <c r="Q66" s="28"/>
      <c r="S66" s="6"/>
      <c r="T66" s="84"/>
      <c r="Y66" s="6"/>
      <c r="Z66" s="6"/>
      <c r="AA66" s="24"/>
      <c r="AB66" s="24"/>
      <c r="AC66" s="24"/>
      <c r="AD66" s="24"/>
      <c r="AE66" s="24"/>
      <c r="AF66" s="6"/>
    </row>
    <row r="67" spans="2:32" x14ac:dyDescent="0.2">
      <c r="B67" s="42">
        <f t="shared" si="18"/>
        <v>54</v>
      </c>
      <c r="C67" s="43" t="s">
        <v>148</v>
      </c>
      <c r="D67" s="44" t="s">
        <v>149</v>
      </c>
      <c r="E67" s="45" t="s">
        <v>25</v>
      </c>
      <c r="F67" s="46">
        <v>3</v>
      </c>
      <c r="G67" s="52">
        <v>0</v>
      </c>
      <c r="H67" s="53">
        <v>0</v>
      </c>
      <c r="I67" s="53">
        <v>0</v>
      </c>
      <c r="J67" s="53">
        <v>0</v>
      </c>
      <c r="K67" s="54">
        <v>0</v>
      </c>
      <c r="L67" s="10"/>
      <c r="M67" s="50"/>
      <c r="N67" s="51" t="s">
        <v>52</v>
      </c>
      <c r="P67" s="27">
        <f xml:space="preserve"> IF( SUM( T67:X67 ) = 0, 0, $T$5 )</f>
        <v>0</v>
      </c>
      <c r="Q67" s="27">
        <f xml:space="preserve"> IF( SUM( AA67:AE67 ) = 0, 0, $AA$20 )</f>
        <v>0</v>
      </c>
      <c r="S67" s="6"/>
      <c r="T67" s="41">
        <f>IF('[1]Validation flags'!$B$3="Thames Water", IF( ISNUMBER(G67), 0, 1 ),0)</f>
        <v>0</v>
      </c>
      <c r="U67" s="41">
        <f>IF('[1]Validation flags'!$B$3="Thames Water", IF( ISNUMBER(H67), 0, 1 ),0)</f>
        <v>0</v>
      </c>
      <c r="V67" s="41">
        <f>IF('[1]Validation flags'!$B$3="Thames Water", IF( ISNUMBER(I67), 0, 1 ),0)</f>
        <v>0</v>
      </c>
      <c r="W67" s="41">
        <f>IF('[1]Validation flags'!$B$3="Thames Water", IF( ISNUMBER(J67), 0, 1 ),0)</f>
        <v>0</v>
      </c>
      <c r="X67" s="41">
        <f>IF('[1]Validation flags'!$B$3="Thames Water", IF( ISNUMBER(K67), 0, 1 ),0)</f>
        <v>0</v>
      </c>
      <c r="Y67" s="6"/>
      <c r="Z67" s="6"/>
      <c r="AA67" s="41">
        <f>IF( AND( ISNUMBER( G67), G67&lt;=0), 0, 1)</f>
        <v>0</v>
      </c>
      <c r="AB67" s="41">
        <f>IF( AND( ISNUMBER( H67), H67&lt;=0), 0, 1)</f>
        <v>0</v>
      </c>
      <c r="AC67" s="41">
        <f>IF( AND( ISNUMBER( I67), I67&lt;=0), 0, 1)</f>
        <v>0</v>
      </c>
      <c r="AD67" s="41">
        <f>IF( AND( ISNUMBER( J67), J67&lt;=0), 0, 1)</f>
        <v>0</v>
      </c>
      <c r="AE67" s="41">
        <f>IF( AND( ISNUMBER( K67), K67&lt;=0), 0, 1)</f>
        <v>0</v>
      </c>
      <c r="AF67" s="6"/>
    </row>
    <row r="68" spans="2:32" x14ac:dyDescent="0.2">
      <c r="B68" s="42">
        <f t="shared" si="18"/>
        <v>55</v>
      </c>
      <c r="C68" s="80" t="s">
        <v>150</v>
      </c>
      <c r="D68" s="71" t="s">
        <v>151</v>
      </c>
      <c r="E68" s="72" t="s">
        <v>25</v>
      </c>
      <c r="F68" s="73">
        <v>3</v>
      </c>
      <c r="G68" s="52">
        <v>0</v>
      </c>
      <c r="H68" s="53">
        <v>0</v>
      </c>
      <c r="I68" s="53">
        <v>0</v>
      </c>
      <c r="J68" s="53">
        <v>0</v>
      </c>
      <c r="K68" s="54">
        <v>0</v>
      </c>
      <c r="L68" s="10"/>
      <c r="M68" s="50"/>
      <c r="N68" s="51" t="s">
        <v>26</v>
      </c>
      <c r="P68" s="27">
        <f xml:space="preserve"> IF( SUM( T68:X68 ) = 0, 0, $T$5 )</f>
        <v>0</v>
      </c>
      <c r="Q68" s="27">
        <f xml:space="preserve"> IF( SUM( AA68:AE68 ) = 0, 0, $AA$7 )</f>
        <v>0</v>
      </c>
      <c r="S68" s="6"/>
      <c r="T68" s="41">
        <f>IF('[1]Validation flags'!$B$3="Thames Water", IF( ISNUMBER(G68), 0, 1 ),0)</f>
        <v>0</v>
      </c>
      <c r="U68" s="41">
        <f>IF('[1]Validation flags'!$B$3="Thames Water", IF( ISNUMBER(H68), 0, 1 ),0)</f>
        <v>0</v>
      </c>
      <c r="V68" s="41">
        <f>IF('[1]Validation flags'!$B$3="Thames Water", IF( ISNUMBER(I68), 0, 1 ),0)</f>
        <v>0</v>
      </c>
      <c r="W68" s="41">
        <f>IF('[1]Validation flags'!$B$3="Thames Water", IF( ISNUMBER(J68), 0, 1 ),0)</f>
        <v>0</v>
      </c>
      <c r="X68" s="41">
        <f>IF('[1]Validation flags'!$B$3="Thames Water", IF( ISNUMBER(K68), 0, 1 ),0)</f>
        <v>0</v>
      </c>
      <c r="Y68" s="6"/>
      <c r="Z68" s="6"/>
      <c r="AA68" s="41">
        <f>IF( AND( ISNUMBER( G68), G68&gt;=0), 0, 1)</f>
        <v>0</v>
      </c>
      <c r="AB68" s="41">
        <f>IF( AND( ISNUMBER( H68), H68&gt;=0), 0, 1)</f>
        <v>0</v>
      </c>
      <c r="AC68" s="41">
        <f>IF( AND( ISNUMBER( I68), I68&gt;=0), 0, 1)</f>
        <v>0</v>
      </c>
      <c r="AD68" s="41">
        <f>IF( AND( ISNUMBER( J68), J68&gt;=0), 0, 1)</f>
        <v>0</v>
      </c>
      <c r="AE68" s="41">
        <f>IF( AND( ISNUMBER( K68), K68&gt;=0), 0, 1)</f>
        <v>0</v>
      </c>
      <c r="AF68" s="6"/>
    </row>
    <row r="69" spans="2:32" ht="15" thickBot="1" x14ac:dyDescent="0.25">
      <c r="B69" s="55">
        <f t="shared" si="18"/>
        <v>56</v>
      </c>
      <c r="C69" s="86" t="s">
        <v>152</v>
      </c>
      <c r="D69" s="57" t="s">
        <v>153</v>
      </c>
      <c r="E69" s="58" t="s">
        <v>25</v>
      </c>
      <c r="F69" s="59">
        <v>3</v>
      </c>
      <c r="G69" s="87">
        <f>SUM(G67:G68)</f>
        <v>0</v>
      </c>
      <c r="H69" s="88">
        <f>SUM(H67:H68)</f>
        <v>0</v>
      </c>
      <c r="I69" s="88">
        <f>SUM(I67:I68)</f>
        <v>0</v>
      </c>
      <c r="J69" s="88">
        <f>SUM(J67:J68)</f>
        <v>0</v>
      </c>
      <c r="K69" s="89">
        <f>SUM(K67:K68)</f>
        <v>0</v>
      </c>
      <c r="L69" s="10"/>
      <c r="M69" s="90" t="s">
        <v>154</v>
      </c>
      <c r="N69" s="91"/>
      <c r="P69" s="27"/>
      <c r="Q69" s="28"/>
      <c r="S69" s="6"/>
      <c r="T69" s="84"/>
      <c r="Y69" s="6"/>
      <c r="Z69" s="6"/>
      <c r="AA69" s="24"/>
      <c r="AF69" s="6"/>
    </row>
    <row r="70" spans="2:32" ht="15" thickBot="1" x14ac:dyDescent="0.25">
      <c r="B70" s="10"/>
      <c r="C70" s="10"/>
      <c r="D70" s="10"/>
      <c r="E70" s="10"/>
      <c r="F70" s="10"/>
      <c r="G70" s="10"/>
      <c r="H70" s="10"/>
      <c r="I70" s="10"/>
      <c r="J70" s="10"/>
      <c r="K70" s="10"/>
      <c r="L70" s="10"/>
      <c r="M70" s="65"/>
      <c r="N70" s="65"/>
      <c r="P70" s="27"/>
      <c r="Q70" s="28"/>
      <c r="S70" s="6"/>
      <c r="Y70" s="6"/>
      <c r="Z70" s="6"/>
      <c r="AF70" s="6"/>
    </row>
    <row r="71" spans="2:32" ht="15" thickBot="1" x14ac:dyDescent="0.25">
      <c r="B71" s="14" t="s">
        <v>155</v>
      </c>
      <c r="C71" s="29" t="s">
        <v>156</v>
      </c>
      <c r="D71" s="10"/>
      <c r="E71" s="10"/>
      <c r="F71" s="10"/>
      <c r="G71" s="10"/>
      <c r="H71" s="10"/>
      <c r="I71" s="10"/>
      <c r="J71" s="10"/>
      <c r="K71" s="10"/>
      <c r="L71" s="10"/>
      <c r="M71" s="65"/>
      <c r="N71" s="65"/>
      <c r="O71" s="40"/>
      <c r="P71" s="27"/>
      <c r="Q71" s="28"/>
      <c r="S71" s="6"/>
      <c r="Y71" s="6"/>
      <c r="Z71" s="6"/>
      <c r="AF71" s="6"/>
    </row>
    <row r="72" spans="2:32" x14ac:dyDescent="0.2">
      <c r="B72" s="30">
        <v>57</v>
      </c>
      <c r="C72" s="31" t="s">
        <v>157</v>
      </c>
      <c r="D72" s="32" t="s">
        <v>158</v>
      </c>
      <c r="E72" s="33" t="s">
        <v>25</v>
      </c>
      <c r="F72" s="34">
        <v>3</v>
      </c>
      <c r="G72" s="35">
        <v>11.834692645199695</v>
      </c>
      <c r="H72" s="36">
        <v>14.576261579930026</v>
      </c>
      <c r="I72" s="36">
        <v>17.524907486490424</v>
      </c>
      <c r="J72" s="36">
        <v>18.006390312562175</v>
      </c>
      <c r="K72" s="37">
        <v>18.653078837183465</v>
      </c>
      <c r="L72" s="10"/>
      <c r="M72" s="38"/>
      <c r="N72" s="39" t="s">
        <v>26</v>
      </c>
      <c r="O72" s="40"/>
      <c r="P72" s="27">
        <f xml:space="preserve"> IF( SUM( T72:X72 ) = 0, 0, $T$5 )</f>
        <v>0</v>
      </c>
      <c r="Q72" s="27">
        <f xml:space="preserve"> IF( SUM( AA72:AE72 ) = 0, 0, $AA$7 )</f>
        <v>0</v>
      </c>
      <c r="S72" s="6"/>
      <c r="T72" s="41">
        <f t="shared" ref="T72:X73" si="22" xml:space="preserve"> IF( ISNUMBER(G72), 0, 1 )</f>
        <v>0</v>
      </c>
      <c r="U72" s="41">
        <f t="shared" si="22"/>
        <v>0</v>
      </c>
      <c r="V72" s="41">
        <f t="shared" si="22"/>
        <v>0</v>
      </c>
      <c r="W72" s="41">
        <f t="shared" si="22"/>
        <v>0</v>
      </c>
      <c r="X72" s="41">
        <f t="shared" si="22"/>
        <v>0</v>
      </c>
      <c r="Y72" s="6"/>
      <c r="Z72" s="6"/>
      <c r="AA72" s="41">
        <f>IF( AND( ISNUMBER( G72), G72&gt;=0), 0, 1)</f>
        <v>0</v>
      </c>
      <c r="AB72" s="41">
        <f>IF( AND( ISNUMBER( H72), H72&gt;=0), 0, 1)</f>
        <v>0</v>
      </c>
      <c r="AC72" s="41">
        <f>IF( AND( ISNUMBER( I72), I72&gt;=0), 0, 1)</f>
        <v>0</v>
      </c>
      <c r="AD72" s="41">
        <f>IF( AND( ISNUMBER( J72), J72&gt;=0), 0, 1)</f>
        <v>0</v>
      </c>
      <c r="AE72" s="41">
        <f>IF( AND( ISNUMBER( K72), K72&gt;=0), 0, 1)</f>
        <v>0</v>
      </c>
      <c r="AF72" s="6"/>
    </row>
    <row r="73" spans="2:32" x14ac:dyDescent="0.2">
      <c r="B73" s="42">
        <f>B72+1</f>
        <v>58</v>
      </c>
      <c r="C73" s="43" t="s">
        <v>159</v>
      </c>
      <c r="D73" s="44" t="s">
        <v>160</v>
      </c>
      <c r="E73" s="45" t="s">
        <v>25</v>
      </c>
      <c r="F73" s="46">
        <v>3</v>
      </c>
      <c r="G73" s="47">
        <v>0</v>
      </c>
      <c r="H73" s="48">
        <v>0</v>
      </c>
      <c r="I73" s="48">
        <v>0</v>
      </c>
      <c r="J73" s="48">
        <v>0</v>
      </c>
      <c r="K73" s="49">
        <v>0</v>
      </c>
      <c r="L73" s="10"/>
      <c r="M73" s="50"/>
      <c r="N73" s="51" t="s">
        <v>52</v>
      </c>
      <c r="O73" s="40"/>
      <c r="P73" s="27">
        <f xml:space="preserve"> IF( SUM( T73:X73 ) = 0, 0, $T$5 )</f>
        <v>0</v>
      </c>
      <c r="Q73" s="27">
        <f xml:space="preserve"> IF( SUM( AA73:AE73 ) = 0, 0, $AA$20 )</f>
        <v>0</v>
      </c>
      <c r="S73" s="6"/>
      <c r="T73" s="41">
        <f t="shared" si="22"/>
        <v>0</v>
      </c>
      <c r="U73" s="41">
        <f t="shared" si="22"/>
        <v>0</v>
      </c>
      <c r="V73" s="41">
        <f t="shared" si="22"/>
        <v>0</v>
      </c>
      <c r="W73" s="41">
        <f t="shared" si="22"/>
        <v>0</v>
      </c>
      <c r="X73" s="41">
        <f t="shared" si="22"/>
        <v>0</v>
      </c>
      <c r="Y73" s="6"/>
      <c r="Z73" s="6"/>
      <c r="AA73" s="41">
        <f>IF( AND( ISNUMBER( G73), G73&lt;=0), 0, 1)</f>
        <v>0</v>
      </c>
      <c r="AB73" s="41">
        <f>IF( AND( ISNUMBER( H73), H73&lt;=0), 0, 1)</f>
        <v>0</v>
      </c>
      <c r="AC73" s="41">
        <f>IF( AND( ISNUMBER( I73), I73&lt;=0), 0, 1)</f>
        <v>0</v>
      </c>
      <c r="AD73" s="41">
        <f>IF( AND( ISNUMBER( J73), J73&lt;=0), 0, 1)</f>
        <v>0</v>
      </c>
      <c r="AE73" s="41">
        <f>IF( AND( ISNUMBER( K73), K73&lt;=0), 0, 1)</f>
        <v>0</v>
      </c>
      <c r="AF73" s="6"/>
    </row>
    <row r="74" spans="2:32" ht="15" thickBot="1" x14ac:dyDescent="0.25">
      <c r="B74" s="92">
        <f>B73+1</f>
        <v>59</v>
      </c>
      <c r="C74" s="93" t="s">
        <v>161</v>
      </c>
      <c r="D74" s="94" t="s">
        <v>162</v>
      </c>
      <c r="E74" s="95" t="s">
        <v>25</v>
      </c>
      <c r="F74" s="96">
        <v>3</v>
      </c>
      <c r="G74" s="97">
        <f>SUM(G72:G73)</f>
        <v>11.834692645199695</v>
      </c>
      <c r="H74" s="98">
        <f>SUM(H72:H73)</f>
        <v>14.576261579930026</v>
      </c>
      <c r="I74" s="98">
        <f>SUM(I72:I73)</f>
        <v>17.524907486490424</v>
      </c>
      <c r="J74" s="98">
        <f>SUM(J72:J73)</f>
        <v>18.006390312562175</v>
      </c>
      <c r="K74" s="99">
        <f>SUM(K72:K73)</f>
        <v>18.653078837183465</v>
      </c>
      <c r="L74" s="10"/>
      <c r="M74" s="63" t="s">
        <v>163</v>
      </c>
      <c r="N74" s="100"/>
      <c r="O74" s="40"/>
      <c r="P74" s="27"/>
      <c r="Q74" s="28"/>
      <c r="S74" s="6"/>
      <c r="Y74" s="6"/>
      <c r="Z74" s="6"/>
      <c r="AF74" s="6"/>
    </row>
    <row r="75" spans="2:32" ht="15" thickBot="1" x14ac:dyDescent="0.25">
      <c r="B75" s="10"/>
      <c r="C75" s="10"/>
      <c r="D75" s="10"/>
      <c r="E75" s="10"/>
      <c r="F75" s="10"/>
      <c r="G75" s="10"/>
      <c r="H75" s="10"/>
      <c r="I75" s="10"/>
      <c r="J75" s="10"/>
      <c r="K75" s="10"/>
      <c r="L75" s="10"/>
      <c r="M75" s="65"/>
      <c r="N75" s="65"/>
      <c r="O75" s="40"/>
      <c r="P75" s="27"/>
      <c r="Q75" s="28"/>
      <c r="S75" s="6"/>
      <c r="Y75" s="6"/>
      <c r="Z75" s="6"/>
      <c r="AF75" s="6"/>
    </row>
    <row r="76" spans="2:32" ht="15" thickBot="1" x14ac:dyDescent="0.25">
      <c r="B76" s="14" t="s">
        <v>164</v>
      </c>
      <c r="C76" s="29" t="s">
        <v>165</v>
      </c>
      <c r="D76" s="10"/>
      <c r="E76" s="10"/>
      <c r="F76" s="10"/>
      <c r="G76" s="10"/>
      <c r="H76" s="10"/>
      <c r="I76" s="10"/>
      <c r="J76" s="10"/>
      <c r="K76" s="10"/>
      <c r="L76" s="10"/>
      <c r="M76" s="65"/>
      <c r="N76" s="65"/>
      <c r="O76" s="40"/>
      <c r="P76" s="27"/>
      <c r="Q76" s="28"/>
      <c r="S76" s="6"/>
      <c r="Y76" s="6"/>
      <c r="Z76" s="6"/>
      <c r="AF76" s="6"/>
    </row>
    <row r="77" spans="2:32" x14ac:dyDescent="0.2">
      <c r="B77" s="30">
        <v>60</v>
      </c>
      <c r="C77" s="31" t="s">
        <v>166</v>
      </c>
      <c r="D77" s="32" t="s">
        <v>167</v>
      </c>
      <c r="E77" s="33" t="s">
        <v>25</v>
      </c>
      <c r="F77" s="34">
        <v>3</v>
      </c>
      <c r="G77" s="35">
        <v>-10.606693892693478</v>
      </c>
      <c r="H77" s="36">
        <v>-11.446514590418857</v>
      </c>
      <c r="I77" s="36">
        <v>-14.48161145142317</v>
      </c>
      <c r="J77" s="36">
        <v>-15.464461360264558</v>
      </c>
      <c r="K77" s="37">
        <v>-17.415466068713158</v>
      </c>
      <c r="L77" s="10"/>
      <c r="M77" s="38"/>
      <c r="N77" s="101" t="s">
        <v>52</v>
      </c>
      <c r="O77" s="40"/>
      <c r="P77" s="27">
        <f xml:space="preserve"> IF( SUM( T77:X77 ) = 0, 0, $T$5 )</f>
        <v>0</v>
      </c>
      <c r="Q77" s="27">
        <f xml:space="preserve"> IF( SUM( AA77:AE77 ) = 0, 0, $AA$20 )</f>
        <v>0</v>
      </c>
      <c r="S77" s="6"/>
      <c r="T77" s="41">
        <f t="shared" ref="T77:X78" si="23" xml:space="preserve"> IF( ISNUMBER(G77), 0, 1 )</f>
        <v>0</v>
      </c>
      <c r="U77" s="41">
        <f t="shared" si="23"/>
        <v>0</v>
      </c>
      <c r="V77" s="41">
        <f t="shared" si="23"/>
        <v>0</v>
      </c>
      <c r="W77" s="41">
        <f t="shared" si="23"/>
        <v>0</v>
      </c>
      <c r="X77" s="41">
        <f t="shared" si="23"/>
        <v>0</v>
      </c>
      <c r="Y77" s="6"/>
      <c r="Z77" s="6"/>
      <c r="AA77" s="41">
        <f>IF( AND( ISNUMBER( G77), G77&lt;=0), 0, 1)</f>
        <v>0</v>
      </c>
      <c r="AB77" s="41">
        <f>IF( AND( ISNUMBER( H77), H77&lt;=0), 0, 1)</f>
        <v>0</v>
      </c>
      <c r="AC77" s="41">
        <f>IF( AND( ISNUMBER( I77), I77&lt;=0), 0, 1)</f>
        <v>0</v>
      </c>
      <c r="AD77" s="41">
        <f>IF( AND( ISNUMBER( J77), J77&lt;=0), 0, 1)</f>
        <v>0</v>
      </c>
      <c r="AE77" s="41">
        <f>IF( AND( ISNUMBER( K77), K77&lt;=0), 0, 1)</f>
        <v>0</v>
      </c>
      <c r="AF77" s="6"/>
    </row>
    <row r="78" spans="2:32" x14ac:dyDescent="0.2">
      <c r="B78" s="42">
        <f>B77+1</f>
        <v>61</v>
      </c>
      <c r="C78" s="43" t="s">
        <v>168</v>
      </c>
      <c r="D78" s="44" t="s">
        <v>169</v>
      </c>
      <c r="E78" s="45" t="s">
        <v>25</v>
      </c>
      <c r="F78" s="46">
        <v>3</v>
      </c>
      <c r="G78" s="47">
        <v>0</v>
      </c>
      <c r="H78" s="48">
        <v>0</v>
      </c>
      <c r="I78" s="48">
        <v>0</v>
      </c>
      <c r="J78" s="48">
        <v>0</v>
      </c>
      <c r="K78" s="49">
        <v>0</v>
      </c>
      <c r="L78" s="10"/>
      <c r="M78" s="50"/>
      <c r="N78" s="51" t="s">
        <v>26</v>
      </c>
      <c r="O78" s="40"/>
      <c r="P78" s="27">
        <f xml:space="preserve"> IF( SUM( T78:X78 ) = 0, 0, $T$5 )</f>
        <v>0</v>
      </c>
      <c r="Q78" s="27">
        <f xml:space="preserve"> IF( SUM( AA78:AE78 ) = 0, 0, $AA$7 )</f>
        <v>0</v>
      </c>
      <c r="S78" s="6"/>
      <c r="T78" s="41">
        <f t="shared" si="23"/>
        <v>0</v>
      </c>
      <c r="U78" s="41">
        <f t="shared" si="23"/>
        <v>0</v>
      </c>
      <c r="V78" s="41">
        <f t="shared" si="23"/>
        <v>0</v>
      </c>
      <c r="W78" s="41">
        <f t="shared" si="23"/>
        <v>0</v>
      </c>
      <c r="X78" s="41">
        <f t="shared" si="23"/>
        <v>0</v>
      </c>
      <c r="Y78" s="6"/>
      <c r="Z78" s="6"/>
      <c r="AA78" s="41">
        <f>IF( AND( ISNUMBER( G78), G78&gt;=0), 0, 1)</f>
        <v>0</v>
      </c>
      <c r="AB78" s="41">
        <f>IF( AND( ISNUMBER( H78), H78&gt;=0), 0, 1)</f>
        <v>0</v>
      </c>
      <c r="AC78" s="41">
        <f>IF( AND( ISNUMBER( I78), I78&gt;=0), 0, 1)</f>
        <v>0</v>
      </c>
      <c r="AD78" s="41">
        <f>IF( AND( ISNUMBER( J78), J78&gt;=0), 0, 1)</f>
        <v>0</v>
      </c>
      <c r="AE78" s="41">
        <f>IF( AND( ISNUMBER( K78), K78&gt;=0), 0, 1)</f>
        <v>0</v>
      </c>
      <c r="AF78" s="6"/>
    </row>
    <row r="79" spans="2:32" ht="15" thickBot="1" x14ac:dyDescent="0.25">
      <c r="B79" s="92">
        <f>B78+1</f>
        <v>62</v>
      </c>
      <c r="C79" s="93" t="s">
        <v>170</v>
      </c>
      <c r="D79" s="94" t="s">
        <v>171</v>
      </c>
      <c r="E79" s="95" t="s">
        <v>25</v>
      </c>
      <c r="F79" s="96">
        <v>3</v>
      </c>
      <c r="G79" s="97">
        <f>SUM(G77:G78)</f>
        <v>-10.606693892693478</v>
      </c>
      <c r="H79" s="98">
        <f>SUM(H77:H78)</f>
        <v>-11.446514590418857</v>
      </c>
      <c r="I79" s="98">
        <f>SUM(I77:I78)</f>
        <v>-14.48161145142317</v>
      </c>
      <c r="J79" s="98">
        <f>SUM(J77:J78)</f>
        <v>-15.464461360264558</v>
      </c>
      <c r="K79" s="99">
        <f>SUM(K77:K78)</f>
        <v>-17.415466068713158</v>
      </c>
      <c r="L79" s="10"/>
      <c r="M79" s="63" t="s">
        <v>172</v>
      </c>
      <c r="N79" s="64"/>
      <c r="O79" s="40"/>
      <c r="P79" s="27"/>
      <c r="Q79" s="28"/>
      <c r="S79" s="6"/>
      <c r="Y79" s="6"/>
      <c r="Z79" s="6"/>
      <c r="AF79" s="6"/>
    </row>
    <row r="80" spans="2:32" ht="15" thickBot="1" x14ac:dyDescent="0.25">
      <c r="B80" s="10"/>
      <c r="C80" s="10"/>
      <c r="D80" s="10"/>
      <c r="E80" s="10"/>
      <c r="F80" s="10"/>
      <c r="G80" s="10"/>
      <c r="H80" s="10"/>
      <c r="I80" s="10"/>
      <c r="J80" s="10"/>
      <c r="K80" s="10"/>
      <c r="L80" s="10"/>
      <c r="M80" s="65"/>
      <c r="N80" s="65"/>
      <c r="O80" s="40"/>
      <c r="P80" s="27"/>
      <c r="Q80" s="28"/>
      <c r="S80" s="6"/>
      <c r="Y80" s="6"/>
      <c r="Z80" s="6"/>
      <c r="AF80" s="6"/>
    </row>
    <row r="81" spans="2:32" ht="15" thickBot="1" x14ac:dyDescent="0.25">
      <c r="B81" s="14" t="s">
        <v>173</v>
      </c>
      <c r="C81" s="29" t="s">
        <v>174</v>
      </c>
      <c r="D81" s="10"/>
      <c r="E81" s="10"/>
      <c r="F81" s="10"/>
      <c r="G81" s="10"/>
      <c r="H81" s="10"/>
      <c r="I81" s="10"/>
      <c r="J81" s="10"/>
      <c r="K81" s="10"/>
      <c r="L81" s="10"/>
      <c r="M81" s="65"/>
      <c r="N81" s="65"/>
      <c r="O81" s="40"/>
      <c r="P81" s="27"/>
      <c r="Q81" s="28"/>
      <c r="S81" s="6"/>
      <c r="Y81" s="6"/>
      <c r="Z81" s="6"/>
      <c r="AF81" s="6"/>
    </row>
    <row r="82" spans="2:32" ht="15" thickBot="1" x14ac:dyDescent="0.25">
      <c r="B82" s="92">
        <v>63</v>
      </c>
      <c r="C82" s="93" t="s">
        <v>175</v>
      </c>
      <c r="D82" s="102" t="s">
        <v>176</v>
      </c>
      <c r="E82" s="103" t="s">
        <v>25</v>
      </c>
      <c r="F82" s="104">
        <v>3</v>
      </c>
      <c r="G82" s="105">
        <v>0</v>
      </c>
      <c r="H82" s="106">
        <v>0</v>
      </c>
      <c r="I82" s="106">
        <v>0</v>
      </c>
      <c r="J82" s="106">
        <v>0</v>
      </c>
      <c r="K82" s="107">
        <v>0</v>
      </c>
      <c r="L82" s="10"/>
      <c r="M82" s="108"/>
      <c r="N82" s="109" t="s">
        <v>26</v>
      </c>
      <c r="O82" s="40"/>
      <c r="P82" s="27">
        <f xml:space="preserve"> IF( SUM( T82:X82 ) = 0, 0, $T$5 )</f>
        <v>0</v>
      </c>
      <c r="Q82" s="27">
        <f xml:space="preserve"> IF( SUM( AA82:AE82 ) = 0, 0, $AA$7 )</f>
        <v>0</v>
      </c>
      <c r="S82" s="6"/>
      <c r="T82" s="41">
        <f xml:space="preserve"> IF( ISNUMBER(G82), 0, 1 )</f>
        <v>0</v>
      </c>
      <c r="U82" s="41">
        <f xml:space="preserve"> IF( ISNUMBER(H82), 0, 1 )</f>
        <v>0</v>
      </c>
      <c r="V82" s="41">
        <f xml:space="preserve"> IF( ISNUMBER(I82), 0, 1 )</f>
        <v>0</v>
      </c>
      <c r="W82" s="41">
        <f xml:space="preserve"> IF( ISNUMBER(J82), 0, 1 )</f>
        <v>0</v>
      </c>
      <c r="X82" s="41">
        <f xml:space="preserve"> IF( ISNUMBER(K82), 0, 1 )</f>
        <v>0</v>
      </c>
      <c r="Y82" s="6"/>
      <c r="Z82" s="6"/>
      <c r="AA82" s="41">
        <f>IF( AND( ISNUMBER( G82), G82&gt;=0), 0, 1)</f>
        <v>0</v>
      </c>
      <c r="AB82" s="41">
        <f>IF( AND( ISNUMBER( H82), H82&gt;=0), 0, 1)</f>
        <v>0</v>
      </c>
      <c r="AC82" s="41">
        <f>IF( AND( ISNUMBER( I82), I82&gt;=0), 0, 1)</f>
        <v>0</v>
      </c>
      <c r="AD82" s="41">
        <f>IF( AND( ISNUMBER( J82), J82&gt;=0), 0, 1)</f>
        <v>0</v>
      </c>
      <c r="AE82" s="41">
        <f>IF( AND( ISNUMBER( K82), K82&gt;=0), 0, 1)</f>
        <v>0</v>
      </c>
      <c r="AF82" s="6"/>
    </row>
    <row r="83" spans="2:32" ht="15" thickBot="1" x14ac:dyDescent="0.25">
      <c r="B83" s="10"/>
      <c r="C83" s="10"/>
      <c r="D83" s="10"/>
      <c r="E83" s="10"/>
      <c r="F83" s="10"/>
      <c r="G83" s="10"/>
      <c r="H83" s="10"/>
      <c r="I83" s="10"/>
      <c r="J83" s="10"/>
      <c r="K83" s="10"/>
      <c r="L83" s="10"/>
      <c r="M83" s="65"/>
      <c r="N83" s="65"/>
      <c r="P83" s="27"/>
      <c r="Q83" s="28"/>
      <c r="S83" s="6"/>
      <c r="Y83" s="6"/>
      <c r="Z83" s="6"/>
      <c r="AF83" s="6"/>
    </row>
    <row r="84" spans="2:32" ht="15" thickBot="1" x14ac:dyDescent="0.25">
      <c r="B84" s="14" t="s">
        <v>177</v>
      </c>
      <c r="C84" s="29" t="s">
        <v>178</v>
      </c>
      <c r="D84" s="10"/>
      <c r="E84" s="10"/>
      <c r="F84" s="10"/>
      <c r="G84" s="10"/>
      <c r="H84" s="10"/>
      <c r="I84" s="10"/>
      <c r="J84" s="10"/>
      <c r="K84" s="10"/>
      <c r="L84" s="10"/>
      <c r="M84" s="65"/>
      <c r="N84" s="65"/>
      <c r="P84" s="27"/>
      <c r="Q84" s="28"/>
      <c r="S84" s="6"/>
      <c r="Y84" s="6"/>
      <c r="Z84" s="6"/>
      <c r="AF84" s="6"/>
    </row>
    <row r="85" spans="2:32" ht="15" thickBot="1" x14ac:dyDescent="0.25">
      <c r="B85" s="92">
        <v>64</v>
      </c>
      <c r="C85" s="93" t="s">
        <v>179</v>
      </c>
      <c r="D85" s="102" t="s">
        <v>180</v>
      </c>
      <c r="E85" s="103" t="s">
        <v>25</v>
      </c>
      <c r="F85" s="104">
        <v>3</v>
      </c>
      <c r="G85" s="105">
        <v>0</v>
      </c>
      <c r="H85" s="106">
        <v>0</v>
      </c>
      <c r="I85" s="106">
        <v>0</v>
      </c>
      <c r="J85" s="106">
        <v>0</v>
      </c>
      <c r="K85" s="107">
        <v>0</v>
      </c>
      <c r="L85" s="10"/>
      <c r="M85" s="108"/>
      <c r="N85" s="109" t="s">
        <v>52</v>
      </c>
      <c r="P85" s="27">
        <f xml:space="preserve"> IF( SUM( T85:X85 ) = 0, 0, $T$5 )</f>
        <v>0</v>
      </c>
      <c r="Q85" s="27">
        <f xml:space="preserve"> IF( SUM( AA85:AE85 ) = 0, 0, $AA$20 )</f>
        <v>0</v>
      </c>
      <c r="S85" s="6"/>
      <c r="T85" s="41">
        <f xml:space="preserve"> IF( ISNUMBER(G85), 0, 1 )</f>
        <v>0</v>
      </c>
      <c r="U85" s="41">
        <f xml:space="preserve"> IF( ISNUMBER(H85), 0, 1 )</f>
        <v>0</v>
      </c>
      <c r="V85" s="41">
        <f xml:space="preserve"> IF( ISNUMBER(I85), 0, 1 )</f>
        <v>0</v>
      </c>
      <c r="W85" s="41">
        <f xml:space="preserve"> IF( ISNUMBER(J85), 0, 1 )</f>
        <v>0</v>
      </c>
      <c r="X85" s="41">
        <f xml:space="preserve"> IF( ISNUMBER(K85), 0, 1 )</f>
        <v>0</v>
      </c>
      <c r="Y85" s="6"/>
      <c r="Z85" s="6"/>
      <c r="AA85" s="41">
        <f>IF( AND( ISNUMBER( G85), G85&lt;=0), 0, 1)</f>
        <v>0</v>
      </c>
      <c r="AB85" s="41">
        <f>IF( AND( ISNUMBER( H85), H85&lt;=0), 0, 1)</f>
        <v>0</v>
      </c>
      <c r="AC85" s="41">
        <f>IF( AND( ISNUMBER( I85), I85&lt;=0), 0, 1)</f>
        <v>0</v>
      </c>
      <c r="AD85" s="41">
        <f>IF( AND( ISNUMBER( J85), J85&lt;=0), 0, 1)</f>
        <v>0</v>
      </c>
      <c r="AE85" s="41">
        <f>IF( AND( ISNUMBER( K85), K85&lt;=0), 0, 1)</f>
        <v>0</v>
      </c>
      <c r="AF85" s="6"/>
    </row>
    <row r="86" spans="2:32" ht="15" thickBot="1" x14ac:dyDescent="0.25">
      <c r="B86" s="10"/>
      <c r="C86" s="10"/>
      <c r="D86" s="10"/>
      <c r="E86" s="10"/>
      <c r="F86" s="10"/>
      <c r="G86" s="10"/>
      <c r="H86" s="10"/>
      <c r="I86" s="10"/>
      <c r="J86" s="10"/>
      <c r="K86" s="10"/>
      <c r="L86" s="10"/>
      <c r="M86" s="65"/>
      <c r="N86" s="65"/>
      <c r="P86" s="27"/>
      <c r="Q86" s="28"/>
      <c r="S86" s="6"/>
      <c r="Y86" s="6"/>
      <c r="Z86" s="6"/>
      <c r="AF86" s="6"/>
    </row>
    <row r="87" spans="2:32" ht="15" thickBot="1" x14ac:dyDescent="0.25">
      <c r="B87" s="14" t="s">
        <v>181</v>
      </c>
      <c r="C87" s="29" t="s">
        <v>182</v>
      </c>
      <c r="D87" s="10"/>
      <c r="E87" s="10"/>
      <c r="F87" s="10"/>
      <c r="G87" s="10"/>
      <c r="H87" s="10"/>
      <c r="I87" s="10"/>
      <c r="J87" s="10"/>
      <c r="K87" s="10"/>
      <c r="L87" s="10"/>
      <c r="M87" s="65"/>
      <c r="N87" s="65"/>
      <c r="O87" s="40"/>
      <c r="P87" s="27"/>
      <c r="Q87" s="28"/>
      <c r="S87" s="6"/>
      <c r="Y87" s="6"/>
      <c r="Z87" s="6"/>
      <c r="AF87" s="6"/>
    </row>
    <row r="88" spans="2:32" ht="15" thickBot="1" x14ac:dyDescent="0.25">
      <c r="B88" s="30">
        <v>65</v>
      </c>
      <c r="C88" s="31" t="s">
        <v>183</v>
      </c>
      <c r="D88" s="32" t="s">
        <v>184</v>
      </c>
      <c r="E88" s="33" t="s">
        <v>25</v>
      </c>
      <c r="F88" s="34">
        <v>3</v>
      </c>
      <c r="G88" s="35">
        <v>8.2551066541816738</v>
      </c>
      <c r="H88" s="36">
        <v>11.356027799355049</v>
      </c>
      <c r="I88" s="36">
        <v>33.279036273205307</v>
      </c>
      <c r="J88" s="36">
        <v>31.129657275900257</v>
      </c>
      <c r="K88" s="37">
        <v>41.211686117933915</v>
      </c>
      <c r="L88" s="110"/>
      <c r="M88" s="38"/>
      <c r="N88" s="39" t="s">
        <v>26</v>
      </c>
      <c r="O88" s="40"/>
      <c r="P88" s="27">
        <f t="shared" ref="P88:P93" si="24" xml:space="preserve"> IF( SUM( T88:X88 ) = 0, 0, $T$5 )</f>
        <v>0</v>
      </c>
      <c r="Q88" s="27">
        <f t="shared" ref="Q88:Q93" si="25" xml:space="preserve"> IF( SUM( AA88:AE88 ) = 0, 0, $AA$7 )</f>
        <v>0</v>
      </c>
      <c r="S88" s="6"/>
      <c r="T88" s="41">
        <f t="shared" ref="T88:X89" si="26" xml:space="preserve"> IF( ISNUMBER(G88), 0, 1 )</f>
        <v>0</v>
      </c>
      <c r="U88" s="41">
        <f t="shared" si="26"/>
        <v>0</v>
      </c>
      <c r="V88" s="41">
        <f t="shared" si="26"/>
        <v>0</v>
      </c>
      <c r="W88" s="41">
        <f t="shared" si="26"/>
        <v>0</v>
      </c>
      <c r="X88" s="41">
        <f t="shared" si="26"/>
        <v>0</v>
      </c>
      <c r="Y88" s="6"/>
      <c r="Z88" s="6"/>
      <c r="AA88" s="41">
        <f t="shared" ref="AA88:AE93" si="27">IF( AND( ISNUMBER( G88), G88&gt;=0), 0, 1)</f>
        <v>0</v>
      </c>
      <c r="AB88" s="41">
        <f t="shared" si="27"/>
        <v>0</v>
      </c>
      <c r="AC88" s="41">
        <f t="shared" si="27"/>
        <v>0</v>
      </c>
      <c r="AD88" s="41">
        <f t="shared" si="27"/>
        <v>0</v>
      </c>
      <c r="AE88" s="41">
        <f t="shared" si="27"/>
        <v>0</v>
      </c>
      <c r="AF88" s="6"/>
    </row>
    <row r="89" spans="2:32" x14ac:dyDescent="0.2">
      <c r="B89" s="42">
        <f>B88+1</f>
        <v>66</v>
      </c>
      <c r="C89" s="43" t="s">
        <v>185</v>
      </c>
      <c r="D89" s="44" t="s">
        <v>186</v>
      </c>
      <c r="E89" s="45" t="s">
        <v>25</v>
      </c>
      <c r="F89" s="46">
        <v>3</v>
      </c>
      <c r="G89" s="35">
        <v>0.49186023242789906</v>
      </c>
      <c r="H89" s="36">
        <v>0.24043676931706473</v>
      </c>
      <c r="I89" s="36">
        <v>0.43892001081270826</v>
      </c>
      <c r="J89" s="36">
        <v>0.30589876541755789</v>
      </c>
      <c r="K89" s="37">
        <v>15.405883751072558</v>
      </c>
      <c r="L89" s="110"/>
      <c r="M89" s="50"/>
      <c r="N89" s="111" t="s">
        <v>26</v>
      </c>
      <c r="O89" s="40"/>
      <c r="P89" s="27">
        <f t="shared" si="24"/>
        <v>0</v>
      </c>
      <c r="Q89" s="27">
        <f t="shared" si="25"/>
        <v>0</v>
      </c>
      <c r="S89" s="6"/>
      <c r="T89" s="41">
        <f t="shared" si="26"/>
        <v>0</v>
      </c>
      <c r="U89" s="41">
        <f t="shared" si="26"/>
        <v>0</v>
      </c>
      <c r="V89" s="41">
        <f t="shared" si="26"/>
        <v>0</v>
      </c>
      <c r="W89" s="41">
        <f t="shared" si="26"/>
        <v>0</v>
      </c>
      <c r="X89" s="41">
        <f t="shared" si="26"/>
        <v>0</v>
      </c>
      <c r="Y89" s="6"/>
      <c r="Z89" s="6"/>
      <c r="AA89" s="41">
        <f t="shared" si="27"/>
        <v>0</v>
      </c>
      <c r="AB89" s="41">
        <f t="shared" si="27"/>
        <v>0</v>
      </c>
      <c r="AC89" s="41">
        <f t="shared" si="27"/>
        <v>0</v>
      </c>
      <c r="AD89" s="41">
        <f t="shared" si="27"/>
        <v>0</v>
      </c>
      <c r="AE89" s="41">
        <f t="shared" si="27"/>
        <v>0</v>
      </c>
      <c r="AF89" s="6"/>
    </row>
    <row r="90" spans="2:32" x14ac:dyDescent="0.2">
      <c r="B90" s="42">
        <f>B89+1</f>
        <v>67</v>
      </c>
      <c r="C90" s="43" t="s">
        <v>187</v>
      </c>
      <c r="D90" s="44" t="s">
        <v>188</v>
      </c>
      <c r="E90" s="45" t="s">
        <v>25</v>
      </c>
      <c r="F90" s="46">
        <v>3</v>
      </c>
      <c r="G90" s="52">
        <v>15.337091612945304</v>
      </c>
      <c r="H90" s="53">
        <v>12.431246475603171</v>
      </c>
      <c r="I90" s="53">
        <v>29.448064703940716</v>
      </c>
      <c r="J90" s="53">
        <v>12.057096496518012</v>
      </c>
      <c r="K90" s="54">
        <v>25.671747933826499</v>
      </c>
      <c r="L90" s="110"/>
      <c r="M90" s="50"/>
      <c r="N90" s="111" t="s">
        <v>26</v>
      </c>
      <c r="O90" s="40"/>
      <c r="P90" s="27">
        <f t="shared" si="24"/>
        <v>0</v>
      </c>
      <c r="Q90" s="27">
        <f t="shared" si="25"/>
        <v>0</v>
      </c>
      <c r="S90" s="6"/>
      <c r="T90" s="41">
        <f>IF('[1]Validation flags'!$H$3=1,0, IF( ISNUMBER(G90), 0, 1 ))</f>
        <v>0</v>
      </c>
      <c r="U90" s="41">
        <f>IF('[1]Validation flags'!$H$3=1,0, IF( ISNUMBER(H90), 0, 1 ))</f>
        <v>0</v>
      </c>
      <c r="V90" s="41">
        <f>IF('[1]Validation flags'!$H$3=1,0, IF( ISNUMBER(I90), 0, 1 ))</f>
        <v>0</v>
      </c>
      <c r="W90" s="41">
        <f>IF('[1]Validation flags'!$H$3=1,0, IF( ISNUMBER(J90), 0, 1 ))</f>
        <v>0</v>
      </c>
      <c r="X90" s="41">
        <f>IF('[1]Validation flags'!$H$3=1,0, IF( ISNUMBER(K90), 0, 1 ))</f>
        <v>0</v>
      </c>
      <c r="Y90" s="6"/>
      <c r="Z90" s="6"/>
      <c r="AA90" s="41">
        <f t="shared" si="27"/>
        <v>0</v>
      </c>
      <c r="AB90" s="41">
        <f t="shared" si="27"/>
        <v>0</v>
      </c>
      <c r="AC90" s="41">
        <f t="shared" si="27"/>
        <v>0</v>
      </c>
      <c r="AD90" s="41">
        <f t="shared" si="27"/>
        <v>0</v>
      </c>
      <c r="AE90" s="41">
        <f t="shared" si="27"/>
        <v>0</v>
      </c>
      <c r="AF90" s="6"/>
    </row>
    <row r="91" spans="2:32" x14ac:dyDescent="0.2">
      <c r="B91" s="42">
        <f>B90+1</f>
        <v>68</v>
      </c>
      <c r="C91" s="43" t="s">
        <v>189</v>
      </c>
      <c r="D91" s="44" t="s">
        <v>190</v>
      </c>
      <c r="E91" s="45" t="s">
        <v>25</v>
      </c>
      <c r="F91" s="46">
        <v>3</v>
      </c>
      <c r="G91" s="52">
        <v>0.60205230323588022</v>
      </c>
      <c r="H91" s="53">
        <v>0.68691951972037701</v>
      </c>
      <c r="I91" s="53">
        <v>2.4051755948373197</v>
      </c>
      <c r="J91" s="53">
        <v>1.0908736284464309</v>
      </c>
      <c r="K91" s="54">
        <v>2.8167668448979422</v>
      </c>
      <c r="L91" s="110"/>
      <c r="M91" s="50"/>
      <c r="N91" s="111" t="s">
        <v>26</v>
      </c>
      <c r="O91" s="40"/>
      <c r="P91" s="27">
        <f t="shared" si="24"/>
        <v>0</v>
      </c>
      <c r="Q91" s="27">
        <f t="shared" si="25"/>
        <v>0</v>
      </c>
      <c r="S91" s="6"/>
      <c r="T91" s="41">
        <f>IF('[1]Validation flags'!$H$3=1,0, IF( ISNUMBER(G91), 0, 1 ))</f>
        <v>0</v>
      </c>
      <c r="U91" s="41">
        <f>IF('[1]Validation flags'!$H$3=1,0, IF( ISNUMBER(H91), 0, 1 ))</f>
        <v>0</v>
      </c>
      <c r="V91" s="41">
        <f>IF('[1]Validation flags'!$H$3=1,0, IF( ISNUMBER(I91), 0, 1 ))</f>
        <v>0</v>
      </c>
      <c r="W91" s="41">
        <f>IF('[1]Validation flags'!$H$3=1,0, IF( ISNUMBER(J91), 0, 1 ))</f>
        <v>0</v>
      </c>
      <c r="X91" s="41">
        <f>IF('[1]Validation flags'!$H$3=1,0, IF( ISNUMBER(K91), 0, 1 ))</f>
        <v>0</v>
      </c>
      <c r="Y91" s="6"/>
      <c r="Z91" s="6"/>
      <c r="AA91" s="41">
        <f t="shared" si="27"/>
        <v>0</v>
      </c>
      <c r="AB91" s="41">
        <f t="shared" si="27"/>
        <v>0</v>
      </c>
      <c r="AC91" s="41">
        <f t="shared" si="27"/>
        <v>0</v>
      </c>
      <c r="AD91" s="41">
        <f t="shared" si="27"/>
        <v>0</v>
      </c>
      <c r="AE91" s="41">
        <f t="shared" si="27"/>
        <v>0</v>
      </c>
      <c r="AF91" s="6"/>
    </row>
    <row r="92" spans="2:32" x14ac:dyDescent="0.2">
      <c r="B92" s="42">
        <f>B91+1</f>
        <v>69</v>
      </c>
      <c r="C92" s="43" t="s">
        <v>191</v>
      </c>
      <c r="D92" s="44" t="s">
        <v>192</v>
      </c>
      <c r="E92" s="45" t="s">
        <v>25</v>
      </c>
      <c r="F92" s="46">
        <v>3</v>
      </c>
      <c r="G92" s="52">
        <v>0</v>
      </c>
      <c r="H92" s="53">
        <v>0</v>
      </c>
      <c r="I92" s="53">
        <v>0</v>
      </c>
      <c r="J92" s="53">
        <v>0</v>
      </c>
      <c r="K92" s="54">
        <v>0</v>
      </c>
      <c r="L92" s="10"/>
      <c r="M92" s="50"/>
      <c r="N92" s="111" t="s">
        <v>26</v>
      </c>
      <c r="O92" s="40"/>
      <c r="P92" s="27">
        <f t="shared" si="24"/>
        <v>0</v>
      </c>
      <c r="Q92" s="27">
        <f t="shared" si="25"/>
        <v>0</v>
      </c>
      <c r="S92" s="6"/>
      <c r="T92" s="41">
        <f>IF('[1]Validation flags'!$B$3="Thames Water", IF( ISNUMBER(G92), 0, 1 ),0)</f>
        <v>0</v>
      </c>
      <c r="U92" s="41">
        <f>IF('[1]Validation flags'!$B$3="Thames Water", IF( ISNUMBER(H92), 0, 1 ),0)</f>
        <v>0</v>
      </c>
      <c r="V92" s="41">
        <f>IF('[1]Validation flags'!$B$3="Thames Water", IF( ISNUMBER(I92), 0, 1 ),0)</f>
        <v>0</v>
      </c>
      <c r="W92" s="41">
        <f>IF('[1]Validation flags'!$B$3="Thames Water", IF( ISNUMBER(J92), 0, 1 ),0)</f>
        <v>0</v>
      </c>
      <c r="X92" s="41">
        <f>IF('[1]Validation flags'!$B$3="Thames Water", IF( ISNUMBER(K92), 0, 1 ),0)</f>
        <v>0</v>
      </c>
      <c r="Y92" s="6"/>
      <c r="Z92" s="6"/>
      <c r="AA92" s="41">
        <f t="shared" si="27"/>
        <v>0</v>
      </c>
      <c r="AB92" s="41">
        <f t="shared" si="27"/>
        <v>0</v>
      </c>
      <c r="AC92" s="41">
        <f t="shared" si="27"/>
        <v>0</v>
      </c>
      <c r="AD92" s="41">
        <f t="shared" si="27"/>
        <v>0</v>
      </c>
      <c r="AE92" s="41">
        <f t="shared" si="27"/>
        <v>0</v>
      </c>
      <c r="AF92" s="6"/>
    </row>
    <row r="93" spans="2:32" ht="15" thickBot="1" x14ac:dyDescent="0.25">
      <c r="B93" s="92">
        <f>B92+1</f>
        <v>70</v>
      </c>
      <c r="C93" s="112" t="s">
        <v>193</v>
      </c>
      <c r="D93" s="94" t="s">
        <v>194</v>
      </c>
      <c r="E93" s="95" t="s">
        <v>25</v>
      </c>
      <c r="F93" s="96">
        <v>3</v>
      </c>
      <c r="G93" s="113">
        <v>7.1963487699999771</v>
      </c>
      <c r="H93" s="114">
        <v>7.2494331727065653</v>
      </c>
      <c r="I93" s="114">
        <v>7.341030206488159</v>
      </c>
      <c r="J93" s="114">
        <v>7.3909323218993919</v>
      </c>
      <c r="K93" s="115">
        <v>7.4398987835652681</v>
      </c>
      <c r="L93" s="10"/>
      <c r="M93" s="63"/>
      <c r="N93" s="100" t="s">
        <v>26</v>
      </c>
      <c r="O93" s="40"/>
      <c r="P93" s="27">
        <f t="shared" si="24"/>
        <v>0</v>
      </c>
      <c r="Q93" s="27">
        <f t="shared" si="25"/>
        <v>0</v>
      </c>
      <c r="S93" s="6"/>
      <c r="T93" s="41">
        <f xml:space="preserve"> IF( ISNUMBER(G93), 0, 1 )</f>
        <v>0</v>
      </c>
      <c r="U93" s="41">
        <f xml:space="preserve"> IF( ISNUMBER(H93), 0, 1 )</f>
        <v>0</v>
      </c>
      <c r="V93" s="41">
        <f xml:space="preserve"> IF( ISNUMBER(I93), 0, 1 )</f>
        <v>0</v>
      </c>
      <c r="W93" s="41">
        <f xml:space="preserve"> IF( ISNUMBER(J93), 0, 1 )</f>
        <v>0</v>
      </c>
      <c r="X93" s="41">
        <f xml:space="preserve"> IF( ISNUMBER(K93), 0, 1 )</f>
        <v>0</v>
      </c>
      <c r="Y93" s="6"/>
      <c r="Z93" s="6"/>
      <c r="AA93" s="41">
        <f t="shared" si="27"/>
        <v>0</v>
      </c>
      <c r="AB93" s="41">
        <f t="shared" si="27"/>
        <v>0</v>
      </c>
      <c r="AC93" s="41">
        <f t="shared" si="27"/>
        <v>0</v>
      </c>
      <c r="AD93" s="41">
        <f t="shared" si="27"/>
        <v>0</v>
      </c>
      <c r="AE93" s="41">
        <f t="shared" si="27"/>
        <v>0</v>
      </c>
      <c r="AF93" s="6"/>
    </row>
    <row r="94" spans="2:32" ht="15" thickBot="1" x14ac:dyDescent="0.25">
      <c r="B94" s="10"/>
      <c r="C94" s="10"/>
      <c r="D94" s="10"/>
      <c r="E94" s="10"/>
      <c r="F94" s="10"/>
      <c r="G94" s="10"/>
      <c r="H94" s="10"/>
      <c r="I94" s="10"/>
      <c r="J94" s="10"/>
      <c r="K94" s="10"/>
      <c r="L94" s="10"/>
      <c r="M94" s="65"/>
      <c r="N94" s="65"/>
      <c r="P94" s="27"/>
      <c r="Q94" s="28"/>
      <c r="S94" s="6"/>
      <c r="T94" s="24"/>
      <c r="U94" s="24"/>
      <c r="V94" s="24"/>
      <c r="W94" s="24"/>
      <c r="X94" s="24"/>
      <c r="Y94" s="6"/>
      <c r="Z94" s="6"/>
      <c r="AA94" s="24"/>
      <c r="AB94" s="24"/>
      <c r="AC94" s="24"/>
      <c r="AD94" s="24"/>
      <c r="AE94" s="24"/>
      <c r="AF94" s="6"/>
    </row>
    <row r="95" spans="2:32" ht="15" thickBot="1" x14ac:dyDescent="0.25">
      <c r="B95" s="14" t="s">
        <v>195</v>
      </c>
      <c r="C95" s="29" t="s">
        <v>196</v>
      </c>
      <c r="D95" s="10"/>
      <c r="E95" s="10"/>
      <c r="F95" s="10"/>
      <c r="G95" s="10"/>
      <c r="H95" s="10"/>
      <c r="I95" s="10"/>
      <c r="J95" s="10"/>
      <c r="K95" s="10"/>
      <c r="L95" s="10"/>
      <c r="M95" s="65"/>
      <c r="N95" s="65"/>
      <c r="P95" s="27"/>
      <c r="Q95" s="28"/>
      <c r="S95" s="6"/>
      <c r="T95" s="24"/>
      <c r="U95" s="24"/>
      <c r="V95" s="24"/>
      <c r="W95" s="24"/>
      <c r="X95" s="24"/>
      <c r="Y95" s="6"/>
      <c r="Z95" s="6"/>
      <c r="AA95" s="24"/>
      <c r="AB95" s="24"/>
      <c r="AC95" s="24"/>
      <c r="AD95" s="24"/>
      <c r="AE95" s="24"/>
      <c r="AF95" s="6"/>
    </row>
    <row r="96" spans="2:32" x14ac:dyDescent="0.2">
      <c r="B96" s="30">
        <v>71</v>
      </c>
      <c r="C96" s="31" t="s">
        <v>197</v>
      </c>
      <c r="D96" s="32" t="s">
        <v>198</v>
      </c>
      <c r="E96" s="33" t="s">
        <v>25</v>
      </c>
      <c r="F96" s="34">
        <v>3</v>
      </c>
      <c r="G96" s="35">
        <v>-46.498658860168817</v>
      </c>
      <c r="H96" s="36">
        <v>-48.507535187857258</v>
      </c>
      <c r="I96" s="36">
        <v>-34.490361643327915</v>
      </c>
      <c r="J96" s="36">
        <v>-40.970842682192327</v>
      </c>
      <c r="K96" s="37">
        <v>-38.636133979782677</v>
      </c>
      <c r="L96" s="10"/>
      <c r="M96" s="38"/>
      <c r="N96" s="39" t="s">
        <v>52</v>
      </c>
      <c r="P96" s="27">
        <f t="shared" ref="P96:P101" si="28" xml:space="preserve"> IF( SUM( T96:X96 ) = 0, 0, $T$5 )</f>
        <v>0</v>
      </c>
      <c r="Q96" s="27">
        <f t="shared" ref="Q96:Q101" si="29" xml:space="preserve"> IF( SUM( AA96:AE96 ) = 0, 0, $AA$20 )</f>
        <v>0</v>
      </c>
      <c r="S96" s="6"/>
      <c r="T96" s="41">
        <f t="shared" ref="T96:X97" si="30" xml:space="preserve"> IF( ISNUMBER(G96), 0, 1 )</f>
        <v>0</v>
      </c>
      <c r="U96" s="41">
        <f t="shared" si="30"/>
        <v>0</v>
      </c>
      <c r="V96" s="41">
        <f t="shared" si="30"/>
        <v>0</v>
      </c>
      <c r="W96" s="41">
        <f t="shared" si="30"/>
        <v>0</v>
      </c>
      <c r="X96" s="41">
        <f t="shared" si="30"/>
        <v>0</v>
      </c>
      <c r="Y96" s="6"/>
      <c r="Z96" s="6"/>
      <c r="AA96" s="41">
        <f t="shared" ref="AA96:AE101" si="31">IF( AND( ISNUMBER( G96), G96&lt;=0), 0, 1)</f>
        <v>0</v>
      </c>
      <c r="AB96" s="41">
        <f t="shared" si="31"/>
        <v>0</v>
      </c>
      <c r="AC96" s="41">
        <f t="shared" si="31"/>
        <v>0</v>
      </c>
      <c r="AD96" s="41">
        <f t="shared" si="31"/>
        <v>0</v>
      </c>
      <c r="AE96" s="41">
        <f t="shared" si="31"/>
        <v>0</v>
      </c>
      <c r="AF96" s="6"/>
    </row>
    <row r="97" spans="2:32" x14ac:dyDescent="0.2">
      <c r="B97" s="42">
        <f>B96+1</f>
        <v>72</v>
      </c>
      <c r="C97" s="43" t="s">
        <v>199</v>
      </c>
      <c r="D97" s="44" t="s">
        <v>200</v>
      </c>
      <c r="E97" s="45" t="s">
        <v>25</v>
      </c>
      <c r="F97" s="46">
        <v>3</v>
      </c>
      <c r="G97" s="47">
        <v>-4.2581142083119347E-2</v>
      </c>
      <c r="H97" s="48">
        <v>-0.21540871634049752</v>
      </c>
      <c r="I97" s="48">
        <v>1.2470379245922446E-2</v>
      </c>
      <c r="J97" s="48">
        <v>1.1945184328430516E-3</v>
      </c>
      <c r="K97" s="49">
        <v>-19.261735380620738</v>
      </c>
      <c r="L97" s="10"/>
      <c r="M97" s="50"/>
      <c r="N97" s="51" t="s">
        <v>52</v>
      </c>
      <c r="P97" s="27">
        <f t="shared" si="28"/>
        <v>0</v>
      </c>
      <c r="Q97" s="27" t="str">
        <f t="shared" si="29"/>
        <v>All inputs should be negative,  or if not relevant,  put zero</v>
      </c>
      <c r="S97" s="6"/>
      <c r="T97" s="41">
        <f t="shared" si="30"/>
        <v>0</v>
      </c>
      <c r="U97" s="41">
        <f t="shared" si="30"/>
        <v>0</v>
      </c>
      <c r="V97" s="41">
        <f t="shared" si="30"/>
        <v>0</v>
      </c>
      <c r="W97" s="41">
        <f t="shared" si="30"/>
        <v>0</v>
      </c>
      <c r="X97" s="41">
        <f t="shared" si="30"/>
        <v>0</v>
      </c>
      <c r="Y97" s="6"/>
      <c r="Z97" s="6"/>
      <c r="AA97" s="41">
        <f t="shared" si="31"/>
        <v>0</v>
      </c>
      <c r="AB97" s="41">
        <f t="shared" si="31"/>
        <v>0</v>
      </c>
      <c r="AC97" s="41">
        <f t="shared" si="31"/>
        <v>1</v>
      </c>
      <c r="AD97" s="41">
        <f t="shared" si="31"/>
        <v>1</v>
      </c>
      <c r="AE97" s="41">
        <f t="shared" si="31"/>
        <v>0</v>
      </c>
      <c r="AF97" s="6"/>
    </row>
    <row r="98" spans="2:32" x14ac:dyDescent="0.2">
      <c r="B98" s="42">
        <f>B97+1</f>
        <v>73</v>
      </c>
      <c r="C98" s="43" t="s">
        <v>201</v>
      </c>
      <c r="D98" s="44" t="s">
        <v>202</v>
      </c>
      <c r="E98" s="45" t="s">
        <v>25</v>
      </c>
      <c r="F98" s="46">
        <v>3</v>
      </c>
      <c r="G98" s="52">
        <v>-48.619362849787422</v>
      </c>
      <c r="H98" s="53">
        <v>-54.716832872706938</v>
      </c>
      <c r="I98" s="53">
        <v>-41.004755198876559</v>
      </c>
      <c r="J98" s="53">
        <v>-46.969242810084658</v>
      </c>
      <c r="K98" s="54">
        <v>-53.862789171614629</v>
      </c>
      <c r="L98" s="10"/>
      <c r="M98" s="50"/>
      <c r="N98" s="51" t="s">
        <v>52</v>
      </c>
      <c r="P98" s="27">
        <f t="shared" si="28"/>
        <v>0</v>
      </c>
      <c r="Q98" s="27">
        <f t="shared" si="29"/>
        <v>0</v>
      </c>
      <c r="S98" s="6"/>
      <c r="T98" s="41">
        <f>IF('[1]Validation flags'!$H$3=1,0, IF( ISNUMBER(G98), 0, 1 ))</f>
        <v>0</v>
      </c>
      <c r="U98" s="41">
        <f>IF('[1]Validation flags'!$H$3=1,0, IF( ISNUMBER(H98), 0, 1 ))</f>
        <v>0</v>
      </c>
      <c r="V98" s="41">
        <f>IF('[1]Validation flags'!$H$3=1,0, IF( ISNUMBER(I98), 0, 1 ))</f>
        <v>0</v>
      </c>
      <c r="W98" s="41">
        <f>IF('[1]Validation flags'!$H$3=1,0, IF( ISNUMBER(J98), 0, 1 ))</f>
        <v>0</v>
      </c>
      <c r="X98" s="41">
        <f>IF('[1]Validation flags'!$H$3=1,0, IF( ISNUMBER(K98), 0, 1 ))</f>
        <v>0</v>
      </c>
      <c r="Y98" s="6"/>
      <c r="Z98" s="6"/>
      <c r="AA98" s="41">
        <f t="shared" si="31"/>
        <v>0</v>
      </c>
      <c r="AB98" s="41">
        <f t="shared" si="31"/>
        <v>0</v>
      </c>
      <c r="AC98" s="41">
        <f t="shared" si="31"/>
        <v>0</v>
      </c>
      <c r="AD98" s="41">
        <f t="shared" si="31"/>
        <v>0</v>
      </c>
      <c r="AE98" s="41">
        <f t="shared" si="31"/>
        <v>0</v>
      </c>
      <c r="AF98" s="6"/>
    </row>
    <row r="99" spans="2:32" x14ac:dyDescent="0.2">
      <c r="B99" s="42">
        <f>B98+1</f>
        <v>74</v>
      </c>
      <c r="C99" s="43" t="s">
        <v>203</v>
      </c>
      <c r="D99" s="44" t="s">
        <v>204</v>
      </c>
      <c r="E99" s="45" t="s">
        <v>25</v>
      </c>
      <c r="F99" s="46">
        <v>3</v>
      </c>
      <c r="G99" s="52">
        <v>-2.3594328633044266</v>
      </c>
      <c r="H99" s="53">
        <v>-2.4449844776671794</v>
      </c>
      <c r="I99" s="53">
        <v>-2.4163881371864062</v>
      </c>
      <c r="J99" s="53">
        <v>-2.4132234297617772</v>
      </c>
      <c r="K99" s="54">
        <v>-2.4360741295398927</v>
      </c>
      <c r="L99" s="10"/>
      <c r="M99" s="50"/>
      <c r="N99" s="51" t="s">
        <v>52</v>
      </c>
      <c r="P99" s="27">
        <f t="shared" si="28"/>
        <v>0</v>
      </c>
      <c r="Q99" s="27">
        <f t="shared" si="29"/>
        <v>0</v>
      </c>
      <c r="S99" s="6"/>
      <c r="T99" s="41">
        <f>IF('[1]Validation flags'!$H$3=1,0, IF( ISNUMBER(G99), 0, 1 ))</f>
        <v>0</v>
      </c>
      <c r="U99" s="41">
        <f>IF('[1]Validation flags'!$H$3=1,0, IF( ISNUMBER(H99), 0, 1 ))</f>
        <v>0</v>
      </c>
      <c r="V99" s="41">
        <f>IF('[1]Validation flags'!$H$3=1,0, IF( ISNUMBER(I99), 0, 1 ))</f>
        <v>0</v>
      </c>
      <c r="W99" s="41">
        <f>IF('[1]Validation flags'!$H$3=1,0, IF( ISNUMBER(J99), 0, 1 ))</f>
        <v>0</v>
      </c>
      <c r="X99" s="41">
        <f>IF('[1]Validation flags'!$H$3=1,0, IF( ISNUMBER(K99), 0, 1 ))</f>
        <v>0</v>
      </c>
      <c r="Y99" s="6"/>
      <c r="Z99" s="6"/>
      <c r="AA99" s="41">
        <f t="shared" si="31"/>
        <v>0</v>
      </c>
      <c r="AB99" s="41">
        <f t="shared" si="31"/>
        <v>0</v>
      </c>
      <c r="AC99" s="41">
        <f t="shared" si="31"/>
        <v>0</v>
      </c>
      <c r="AD99" s="41">
        <f t="shared" si="31"/>
        <v>0</v>
      </c>
      <c r="AE99" s="41">
        <f t="shared" si="31"/>
        <v>0</v>
      </c>
      <c r="AF99" s="6"/>
    </row>
    <row r="100" spans="2:32" x14ac:dyDescent="0.2">
      <c r="B100" s="42">
        <f>B99+1</f>
        <v>75</v>
      </c>
      <c r="C100" s="43" t="s">
        <v>205</v>
      </c>
      <c r="D100" s="44" t="s">
        <v>206</v>
      </c>
      <c r="E100" s="45" t="s">
        <v>25</v>
      </c>
      <c r="F100" s="46">
        <v>3</v>
      </c>
      <c r="G100" s="52">
        <v>0</v>
      </c>
      <c r="H100" s="53">
        <v>0</v>
      </c>
      <c r="I100" s="53">
        <v>0</v>
      </c>
      <c r="J100" s="53">
        <v>0</v>
      </c>
      <c r="K100" s="54">
        <v>0</v>
      </c>
      <c r="L100" s="10"/>
      <c r="M100" s="50"/>
      <c r="N100" s="51" t="s">
        <v>52</v>
      </c>
      <c r="P100" s="27">
        <f t="shared" si="28"/>
        <v>0</v>
      </c>
      <c r="Q100" s="27">
        <f t="shared" si="29"/>
        <v>0</v>
      </c>
      <c r="S100" s="6"/>
      <c r="T100" s="41">
        <f>IF('[1]Validation flags'!$B$3="Thames Water", IF( ISNUMBER(G100), 0, 1 ),0)</f>
        <v>0</v>
      </c>
      <c r="U100" s="41">
        <f>IF('[1]Validation flags'!$B$3="Thames Water", IF( ISNUMBER(H100), 0, 1 ),0)</f>
        <v>0</v>
      </c>
      <c r="V100" s="41">
        <f>IF('[1]Validation flags'!$B$3="Thames Water", IF( ISNUMBER(I100), 0, 1 ),0)</f>
        <v>0</v>
      </c>
      <c r="W100" s="41">
        <f>IF('[1]Validation flags'!$B$3="Thames Water", IF( ISNUMBER(J100), 0, 1 ),0)</f>
        <v>0</v>
      </c>
      <c r="X100" s="41">
        <f>IF('[1]Validation flags'!$B$3="Thames Water", IF( ISNUMBER(K100), 0, 1 ),0)</f>
        <v>0</v>
      </c>
      <c r="Y100" s="6"/>
      <c r="Z100" s="6"/>
      <c r="AA100" s="41">
        <f t="shared" si="31"/>
        <v>0</v>
      </c>
      <c r="AB100" s="41">
        <f t="shared" si="31"/>
        <v>0</v>
      </c>
      <c r="AC100" s="41">
        <f t="shared" si="31"/>
        <v>0</v>
      </c>
      <c r="AD100" s="41">
        <f t="shared" si="31"/>
        <v>0</v>
      </c>
      <c r="AE100" s="41">
        <f t="shared" si="31"/>
        <v>0</v>
      </c>
      <c r="AF100" s="6"/>
    </row>
    <row r="101" spans="2:32" ht="15" thickBot="1" x14ac:dyDescent="0.25">
      <c r="B101" s="92">
        <f>B100+1</f>
        <v>76</v>
      </c>
      <c r="C101" s="112" t="s">
        <v>207</v>
      </c>
      <c r="D101" s="94" t="s">
        <v>208</v>
      </c>
      <c r="E101" s="95" t="s">
        <v>25</v>
      </c>
      <c r="F101" s="96">
        <v>3</v>
      </c>
      <c r="G101" s="113">
        <v>-7.2036983053129191</v>
      </c>
      <c r="H101" s="114">
        <v>-7.1479856397409396</v>
      </c>
      <c r="I101" s="114">
        <v>-7.3537293802867554</v>
      </c>
      <c r="J101" s="114">
        <v>-7.2700310726785755</v>
      </c>
      <c r="K101" s="115">
        <v>-7.3217746362940845</v>
      </c>
      <c r="L101" s="10"/>
      <c r="M101" s="63"/>
      <c r="N101" s="64" t="s">
        <v>52</v>
      </c>
      <c r="P101" s="27">
        <f t="shared" si="28"/>
        <v>0</v>
      </c>
      <c r="Q101" s="27">
        <f t="shared" si="29"/>
        <v>0</v>
      </c>
      <c r="S101" s="6"/>
      <c r="T101" s="41">
        <f xml:space="preserve"> IF( ISNUMBER(G101), 0, 1 )</f>
        <v>0</v>
      </c>
      <c r="U101" s="41">
        <f xml:space="preserve"> IF( ISNUMBER(H101), 0, 1 )</f>
        <v>0</v>
      </c>
      <c r="V101" s="41">
        <f xml:space="preserve"> IF( ISNUMBER(I101), 0, 1 )</f>
        <v>0</v>
      </c>
      <c r="W101" s="41">
        <f xml:space="preserve"> IF( ISNUMBER(J101), 0, 1 )</f>
        <v>0</v>
      </c>
      <c r="X101" s="41">
        <f xml:space="preserve"> IF( ISNUMBER(K101), 0, 1 )</f>
        <v>0</v>
      </c>
      <c r="Y101" s="6"/>
      <c r="Z101" s="6"/>
      <c r="AA101" s="41">
        <f t="shared" si="31"/>
        <v>0</v>
      </c>
      <c r="AB101" s="41">
        <f t="shared" si="31"/>
        <v>0</v>
      </c>
      <c r="AC101" s="41">
        <f t="shared" si="31"/>
        <v>0</v>
      </c>
      <c r="AD101" s="41">
        <f t="shared" si="31"/>
        <v>0</v>
      </c>
      <c r="AE101" s="41">
        <f t="shared" si="31"/>
        <v>0</v>
      </c>
      <c r="AF101" s="6"/>
    </row>
    <row r="102" spans="2:32" ht="15" thickBot="1" x14ac:dyDescent="0.25">
      <c r="B102" s="10"/>
      <c r="C102" s="10"/>
      <c r="D102" s="10"/>
      <c r="E102" s="10"/>
      <c r="F102" s="10"/>
      <c r="G102" s="10"/>
      <c r="H102" s="10"/>
      <c r="I102" s="10"/>
      <c r="J102" s="10"/>
      <c r="K102" s="10"/>
      <c r="L102" s="10"/>
      <c r="M102" s="65"/>
      <c r="N102" s="65"/>
      <c r="P102" s="27"/>
      <c r="Q102" s="28"/>
      <c r="S102" s="6"/>
      <c r="Y102" s="6"/>
      <c r="Z102" s="6"/>
      <c r="AF102" s="6"/>
    </row>
    <row r="103" spans="2:32" ht="15" thickBot="1" x14ac:dyDescent="0.25">
      <c r="B103" s="14" t="s">
        <v>209</v>
      </c>
      <c r="C103" s="29" t="s">
        <v>210</v>
      </c>
      <c r="D103" s="10"/>
      <c r="E103" s="10"/>
      <c r="F103" s="10"/>
      <c r="G103" s="10"/>
      <c r="H103" s="10"/>
      <c r="I103" s="10"/>
      <c r="J103" s="10"/>
      <c r="K103" s="10"/>
      <c r="L103" s="10"/>
      <c r="M103" s="65"/>
      <c r="N103" s="65"/>
      <c r="O103" s="40"/>
      <c r="P103" s="27"/>
      <c r="Q103" s="28"/>
      <c r="S103" s="6"/>
      <c r="Y103" s="6"/>
      <c r="Z103" s="6"/>
      <c r="AF103" s="6"/>
    </row>
    <row r="104" spans="2:32" x14ac:dyDescent="0.2">
      <c r="B104" s="30">
        <v>77</v>
      </c>
      <c r="C104" s="31" t="s">
        <v>211</v>
      </c>
      <c r="D104" s="32" t="s">
        <v>212</v>
      </c>
      <c r="E104" s="33" t="s">
        <v>25</v>
      </c>
      <c r="F104" s="34">
        <v>3</v>
      </c>
      <c r="G104" s="35">
        <v>12.747181363990492</v>
      </c>
      <c r="H104" s="36">
        <v>12.5667745409418</v>
      </c>
      <c r="I104" s="36">
        <v>12.289712595735994</v>
      </c>
      <c r="J104" s="36">
        <v>12.130191510804861</v>
      </c>
      <c r="K104" s="37">
        <v>11.929830120849754</v>
      </c>
      <c r="L104" s="10"/>
      <c r="M104" s="38"/>
      <c r="N104" s="39" t="s">
        <v>26</v>
      </c>
      <c r="O104" s="40"/>
      <c r="P104" s="27">
        <f xml:space="preserve"> IF( SUM( T104:X104 ) = 0, 0, $T$5 )</f>
        <v>0</v>
      </c>
      <c r="Q104" s="27">
        <f xml:space="preserve"> IF( SUM( AA104:AE104 ) = 0, 0, $AA$7 )</f>
        <v>0</v>
      </c>
      <c r="S104" s="6"/>
      <c r="T104" s="41">
        <f t="shared" ref="T104:X106" si="32" xml:space="preserve"> IF( ISNUMBER(G104), 0, 1 )</f>
        <v>0</v>
      </c>
      <c r="U104" s="41">
        <f t="shared" si="32"/>
        <v>0</v>
      </c>
      <c r="V104" s="41">
        <f t="shared" si="32"/>
        <v>0</v>
      </c>
      <c r="W104" s="41">
        <f t="shared" si="32"/>
        <v>0</v>
      </c>
      <c r="X104" s="41">
        <f t="shared" si="32"/>
        <v>0</v>
      </c>
      <c r="Y104" s="6"/>
      <c r="Z104" s="6"/>
      <c r="AA104" s="41">
        <f t="shared" ref="AA104:AE106" si="33">IF( AND( ISNUMBER( G104), G104&gt;=0), 0, 1)</f>
        <v>0</v>
      </c>
      <c r="AB104" s="41">
        <f t="shared" si="33"/>
        <v>0</v>
      </c>
      <c r="AC104" s="41">
        <f t="shared" si="33"/>
        <v>0</v>
      </c>
      <c r="AD104" s="41">
        <f t="shared" si="33"/>
        <v>0</v>
      </c>
      <c r="AE104" s="41">
        <f t="shared" si="33"/>
        <v>0</v>
      </c>
      <c r="AF104" s="6"/>
    </row>
    <row r="105" spans="2:32" x14ac:dyDescent="0.2">
      <c r="B105" s="42">
        <f>B104+1</f>
        <v>78</v>
      </c>
      <c r="C105" s="43" t="s">
        <v>213</v>
      </c>
      <c r="D105" s="44" t="s">
        <v>214</v>
      </c>
      <c r="E105" s="45" t="s">
        <v>25</v>
      </c>
      <c r="F105" s="46">
        <v>3</v>
      </c>
      <c r="G105" s="47">
        <v>0.23031048885852168</v>
      </c>
      <c r="H105" s="48">
        <v>0.22789676345308801</v>
      </c>
      <c r="I105" s="48">
        <v>0.22541767195898232</v>
      </c>
      <c r="J105" s="48">
        <v>0.23463138302210634</v>
      </c>
      <c r="K105" s="49">
        <v>0.24497738809123454</v>
      </c>
      <c r="L105" s="10"/>
      <c r="M105" s="50"/>
      <c r="N105" s="51" t="s">
        <v>26</v>
      </c>
      <c r="O105" s="40"/>
      <c r="P105" s="27">
        <f xml:space="preserve"> IF( SUM( T105:X105 ) = 0, 0, $T$5 )</f>
        <v>0</v>
      </c>
      <c r="Q105" s="27">
        <f xml:space="preserve"> IF( SUM( AA105:AE105 ) = 0, 0, $AA$7 )</f>
        <v>0</v>
      </c>
      <c r="S105" s="6"/>
      <c r="T105" s="41">
        <f t="shared" si="32"/>
        <v>0</v>
      </c>
      <c r="U105" s="41">
        <f t="shared" si="32"/>
        <v>0</v>
      </c>
      <c r="V105" s="41">
        <f t="shared" si="32"/>
        <v>0</v>
      </c>
      <c r="W105" s="41">
        <f t="shared" si="32"/>
        <v>0</v>
      </c>
      <c r="X105" s="41">
        <f t="shared" si="32"/>
        <v>0</v>
      </c>
      <c r="Y105" s="6"/>
      <c r="Z105" s="6"/>
      <c r="AA105" s="41">
        <f t="shared" si="33"/>
        <v>0</v>
      </c>
      <c r="AB105" s="41">
        <f t="shared" si="33"/>
        <v>0</v>
      </c>
      <c r="AC105" s="41">
        <f t="shared" si="33"/>
        <v>0</v>
      </c>
      <c r="AD105" s="41">
        <f t="shared" si="33"/>
        <v>0</v>
      </c>
      <c r="AE105" s="41">
        <f t="shared" si="33"/>
        <v>0</v>
      </c>
      <c r="AF105" s="6"/>
    </row>
    <row r="106" spans="2:32" ht="15" thickBot="1" x14ac:dyDescent="0.25">
      <c r="B106" s="92">
        <f>B105+1</f>
        <v>79</v>
      </c>
      <c r="C106" s="93" t="s">
        <v>215</v>
      </c>
      <c r="D106" s="94" t="s">
        <v>216</v>
      </c>
      <c r="E106" s="95" t="s">
        <v>25</v>
      </c>
      <c r="F106" s="96">
        <v>3</v>
      </c>
      <c r="G106" s="116">
        <v>0.36508396939495785</v>
      </c>
      <c r="H106" s="117">
        <v>0.36894582880631943</v>
      </c>
      <c r="I106" s="117">
        <v>0.37284807228288258</v>
      </c>
      <c r="J106" s="117">
        <v>0.36678295192261362</v>
      </c>
      <c r="K106" s="118">
        <v>0.36095046586015</v>
      </c>
      <c r="L106" s="10"/>
      <c r="M106" s="63"/>
      <c r="N106" s="64" t="s">
        <v>26</v>
      </c>
      <c r="O106" s="40"/>
      <c r="P106" s="27">
        <f xml:space="preserve"> IF( SUM( T106:X106 ) = 0, 0, $T$5 )</f>
        <v>0</v>
      </c>
      <c r="Q106" s="27">
        <f xml:space="preserve"> IF( SUM( AA106:AE106 ) = 0, 0, $AA$7 )</f>
        <v>0</v>
      </c>
      <c r="S106" s="6"/>
      <c r="T106" s="41">
        <f t="shared" si="32"/>
        <v>0</v>
      </c>
      <c r="U106" s="41">
        <f t="shared" si="32"/>
        <v>0</v>
      </c>
      <c r="V106" s="41">
        <f t="shared" si="32"/>
        <v>0</v>
      </c>
      <c r="W106" s="41">
        <f t="shared" si="32"/>
        <v>0</v>
      </c>
      <c r="X106" s="41">
        <f t="shared" si="32"/>
        <v>0</v>
      </c>
      <c r="Y106" s="6"/>
      <c r="Z106" s="6"/>
      <c r="AA106" s="41">
        <f t="shared" si="33"/>
        <v>0</v>
      </c>
      <c r="AB106" s="41">
        <f t="shared" si="33"/>
        <v>0</v>
      </c>
      <c r="AC106" s="41">
        <f t="shared" si="33"/>
        <v>0</v>
      </c>
      <c r="AD106" s="41">
        <f t="shared" si="33"/>
        <v>0</v>
      </c>
      <c r="AE106" s="41">
        <f t="shared" si="33"/>
        <v>0</v>
      </c>
      <c r="AF106" s="6"/>
    </row>
    <row r="107" spans="2:32" ht="15" thickBot="1" x14ac:dyDescent="0.25">
      <c r="B107" s="10"/>
      <c r="C107" s="10"/>
      <c r="D107" s="10"/>
      <c r="E107" s="10"/>
      <c r="F107" s="10"/>
      <c r="G107" s="10"/>
      <c r="H107" s="10"/>
      <c r="I107" s="10"/>
      <c r="J107" s="10"/>
      <c r="K107" s="10"/>
      <c r="L107" s="10"/>
      <c r="M107" s="65"/>
      <c r="N107" s="65"/>
      <c r="O107" s="40"/>
      <c r="P107" s="27"/>
      <c r="Q107" s="28"/>
      <c r="S107" s="6"/>
      <c r="Y107" s="6"/>
      <c r="Z107" s="6"/>
      <c r="AF107" s="6"/>
    </row>
    <row r="108" spans="2:32" ht="15" thickBot="1" x14ac:dyDescent="0.25">
      <c r="B108" s="14" t="s">
        <v>217</v>
      </c>
      <c r="C108" s="29" t="s">
        <v>218</v>
      </c>
      <c r="D108" s="10"/>
      <c r="E108" s="10"/>
      <c r="F108" s="10"/>
      <c r="G108" s="10"/>
      <c r="H108" s="10"/>
      <c r="I108" s="10"/>
      <c r="J108" s="10"/>
      <c r="K108" s="10"/>
      <c r="L108" s="10"/>
      <c r="M108" s="65"/>
      <c r="N108" s="65"/>
      <c r="O108" s="40"/>
      <c r="P108" s="27"/>
      <c r="Q108" s="28"/>
      <c r="S108" s="6"/>
      <c r="Y108" s="6"/>
      <c r="Z108" s="6"/>
      <c r="AF108" s="6"/>
    </row>
    <row r="109" spans="2:32" x14ac:dyDescent="0.2">
      <c r="B109" s="30">
        <v>80</v>
      </c>
      <c r="C109" s="31" t="s">
        <v>219</v>
      </c>
      <c r="D109" s="32" t="s">
        <v>220</v>
      </c>
      <c r="E109" s="33" t="s">
        <v>25</v>
      </c>
      <c r="F109" s="34">
        <v>3</v>
      </c>
      <c r="G109" s="35">
        <v>-12.747181363990492</v>
      </c>
      <c r="H109" s="36">
        <v>-12.5667745409418</v>
      </c>
      <c r="I109" s="36">
        <v>-12.289712595735994</v>
      </c>
      <c r="J109" s="36">
        <v>-12.130191510804861</v>
      </c>
      <c r="K109" s="37">
        <v>-11.929830120849754</v>
      </c>
      <c r="L109" s="10"/>
      <c r="M109" s="38"/>
      <c r="N109" s="39" t="s">
        <v>52</v>
      </c>
      <c r="O109" s="40"/>
      <c r="P109" s="27">
        <f xml:space="preserve"> IF( SUM( T109:X109 ) = 0, 0, $T$5 )</f>
        <v>0</v>
      </c>
      <c r="Q109" s="27">
        <f xml:space="preserve"> IF( SUM( AA109:AE109 ) = 0, 0, $AA$20 )</f>
        <v>0</v>
      </c>
      <c r="S109" s="6"/>
      <c r="T109" s="41">
        <f t="shared" ref="T109:X111" si="34" xml:space="preserve"> IF( ISNUMBER(G109), 0, 1 )</f>
        <v>0</v>
      </c>
      <c r="U109" s="41">
        <f t="shared" si="34"/>
        <v>0</v>
      </c>
      <c r="V109" s="41">
        <f t="shared" si="34"/>
        <v>0</v>
      </c>
      <c r="W109" s="41">
        <f t="shared" si="34"/>
        <v>0</v>
      </c>
      <c r="X109" s="41">
        <f t="shared" si="34"/>
        <v>0</v>
      </c>
      <c r="Y109" s="6"/>
      <c r="Z109" s="6"/>
      <c r="AA109" s="41">
        <f t="shared" ref="AA109:AE111" si="35">IF( AND( ISNUMBER( G109), G109&lt;=0), 0, 1)</f>
        <v>0</v>
      </c>
      <c r="AB109" s="41">
        <f t="shared" si="35"/>
        <v>0</v>
      </c>
      <c r="AC109" s="41">
        <f t="shared" si="35"/>
        <v>0</v>
      </c>
      <c r="AD109" s="41">
        <f t="shared" si="35"/>
        <v>0</v>
      </c>
      <c r="AE109" s="41">
        <f t="shared" si="35"/>
        <v>0</v>
      </c>
      <c r="AF109" s="6"/>
    </row>
    <row r="110" spans="2:32" x14ac:dyDescent="0.2">
      <c r="B110" s="42">
        <f>B109+1</f>
        <v>81</v>
      </c>
      <c r="C110" s="43" t="s">
        <v>221</v>
      </c>
      <c r="D110" s="44" t="s">
        <v>222</v>
      </c>
      <c r="E110" s="45" t="s">
        <v>25</v>
      </c>
      <c r="F110" s="46">
        <v>3</v>
      </c>
      <c r="G110" s="47">
        <v>-0.46062097771704336</v>
      </c>
      <c r="H110" s="48">
        <v>-0.45579352690617603</v>
      </c>
      <c r="I110" s="48">
        <v>-0.45083534391796465</v>
      </c>
      <c r="J110" s="48">
        <v>-0.46926276604421269</v>
      </c>
      <c r="K110" s="49">
        <v>-0.48995477618246908</v>
      </c>
      <c r="L110" s="10"/>
      <c r="M110" s="50"/>
      <c r="N110" s="111" t="s">
        <v>52</v>
      </c>
      <c r="O110" s="40"/>
      <c r="P110" s="27">
        <f xml:space="preserve"> IF( SUM( T110:X110 ) = 0, 0, $T$5 )</f>
        <v>0</v>
      </c>
      <c r="Q110" s="27">
        <f xml:space="preserve"> IF( SUM( AA110:AE110 ) = 0, 0, $AA$20 )</f>
        <v>0</v>
      </c>
      <c r="S110" s="6"/>
      <c r="T110" s="41">
        <f t="shared" si="34"/>
        <v>0</v>
      </c>
      <c r="U110" s="41">
        <f t="shared" si="34"/>
        <v>0</v>
      </c>
      <c r="V110" s="41">
        <f t="shared" si="34"/>
        <v>0</v>
      </c>
      <c r="W110" s="41">
        <f t="shared" si="34"/>
        <v>0</v>
      </c>
      <c r="X110" s="41">
        <f t="shared" si="34"/>
        <v>0</v>
      </c>
      <c r="Y110" s="6"/>
      <c r="Z110" s="6"/>
      <c r="AA110" s="41">
        <f t="shared" si="35"/>
        <v>0</v>
      </c>
      <c r="AB110" s="41">
        <f t="shared" si="35"/>
        <v>0</v>
      </c>
      <c r="AC110" s="41">
        <f t="shared" si="35"/>
        <v>0</v>
      </c>
      <c r="AD110" s="41">
        <f t="shared" si="35"/>
        <v>0</v>
      </c>
      <c r="AE110" s="41">
        <f t="shared" si="35"/>
        <v>0</v>
      </c>
      <c r="AF110" s="6"/>
    </row>
    <row r="111" spans="2:32" ht="15" thickBot="1" x14ac:dyDescent="0.25">
      <c r="B111" s="92">
        <f>B110+1</f>
        <v>82</v>
      </c>
      <c r="C111" s="93" t="s">
        <v>223</v>
      </c>
      <c r="D111" s="94" t="s">
        <v>224</v>
      </c>
      <c r="E111" s="95" t="s">
        <v>25</v>
      </c>
      <c r="F111" s="96">
        <v>3</v>
      </c>
      <c r="G111" s="116">
        <v>-0.7301679387899157</v>
      </c>
      <c r="H111" s="117">
        <v>-0.73789165761263886</v>
      </c>
      <c r="I111" s="117">
        <v>-0.74569614456576516</v>
      </c>
      <c r="J111" s="117">
        <v>-0.73356590384522724</v>
      </c>
      <c r="K111" s="118">
        <v>-0.72190093172030001</v>
      </c>
      <c r="L111" s="10"/>
      <c r="M111" s="63"/>
      <c r="N111" s="100" t="s">
        <v>52</v>
      </c>
      <c r="O111" s="40"/>
      <c r="P111" s="27">
        <f xml:space="preserve"> IF( SUM( T111:X111 ) = 0, 0, $T$5 )</f>
        <v>0</v>
      </c>
      <c r="Q111" s="27">
        <f xml:space="preserve"> IF( SUM( AA111:AE111 ) = 0, 0, $AA$20 )</f>
        <v>0</v>
      </c>
      <c r="S111" s="6"/>
      <c r="T111" s="41">
        <f t="shared" si="34"/>
        <v>0</v>
      </c>
      <c r="U111" s="41">
        <f t="shared" si="34"/>
        <v>0</v>
      </c>
      <c r="V111" s="41">
        <f t="shared" si="34"/>
        <v>0</v>
      </c>
      <c r="W111" s="41">
        <f t="shared" si="34"/>
        <v>0</v>
      </c>
      <c r="X111" s="41">
        <f t="shared" si="34"/>
        <v>0</v>
      </c>
      <c r="Y111" s="6"/>
      <c r="Z111" s="6"/>
      <c r="AA111" s="41">
        <f t="shared" si="35"/>
        <v>0</v>
      </c>
      <c r="AB111" s="41">
        <f t="shared" si="35"/>
        <v>0</v>
      </c>
      <c r="AC111" s="41">
        <f t="shared" si="35"/>
        <v>0</v>
      </c>
      <c r="AD111" s="41">
        <f t="shared" si="35"/>
        <v>0</v>
      </c>
      <c r="AE111" s="41">
        <f t="shared" si="35"/>
        <v>0</v>
      </c>
      <c r="AF111" s="6"/>
    </row>
    <row r="112" spans="2:32" ht="15" thickBot="1" x14ac:dyDescent="0.25">
      <c r="B112" s="10"/>
      <c r="C112" s="10"/>
      <c r="D112" s="10"/>
      <c r="E112" s="10"/>
      <c r="F112" s="10"/>
      <c r="G112" s="10"/>
      <c r="H112" s="10"/>
      <c r="I112" s="10"/>
      <c r="J112" s="10"/>
      <c r="K112" s="10"/>
      <c r="L112" s="10"/>
      <c r="M112" s="65"/>
      <c r="N112" s="65"/>
      <c r="O112" s="40"/>
      <c r="P112" s="27"/>
      <c r="Q112" s="28"/>
      <c r="S112" s="6"/>
      <c r="Y112" s="6"/>
      <c r="Z112" s="6"/>
      <c r="AF112" s="6"/>
    </row>
    <row r="113" spans="2:32" ht="15" thickBot="1" x14ac:dyDescent="0.25">
      <c r="B113" s="14" t="s">
        <v>225</v>
      </c>
      <c r="C113" s="29" t="s">
        <v>226</v>
      </c>
      <c r="D113" s="10"/>
      <c r="E113" s="10"/>
      <c r="F113" s="10"/>
      <c r="G113" s="10"/>
      <c r="H113" s="10"/>
      <c r="I113" s="10"/>
      <c r="J113" s="10"/>
      <c r="K113" s="10"/>
      <c r="L113" s="10"/>
      <c r="M113" s="65"/>
      <c r="N113" s="65"/>
      <c r="O113" s="40"/>
      <c r="P113" s="27"/>
      <c r="Q113" s="28"/>
      <c r="S113" s="6"/>
      <c r="Y113" s="6"/>
      <c r="Z113" s="6"/>
      <c r="AF113" s="6"/>
    </row>
    <row r="114" spans="2:32" x14ac:dyDescent="0.2">
      <c r="B114" s="30">
        <v>83</v>
      </c>
      <c r="C114" s="31" t="s">
        <v>227</v>
      </c>
      <c r="D114" s="32" t="s">
        <v>228</v>
      </c>
      <c r="E114" s="33" t="s">
        <v>25</v>
      </c>
      <c r="F114" s="34">
        <v>3</v>
      </c>
      <c r="G114" s="35">
        <v>0.36348885961345578</v>
      </c>
      <c r="H114" s="36">
        <v>1.0904665788403674</v>
      </c>
      <c r="I114" s="36">
        <v>1.8477350363684002</v>
      </c>
      <c r="J114" s="36">
        <v>2.6352942321975545</v>
      </c>
      <c r="K114" s="37">
        <v>3.4531441663278302</v>
      </c>
      <c r="L114" s="10"/>
      <c r="M114" s="38"/>
      <c r="N114" s="39" t="s">
        <v>26</v>
      </c>
      <c r="O114" s="40"/>
      <c r="P114" s="27">
        <f xml:space="preserve"> IF( SUM( T114:X114 ) = 0, 0, $T$5 )</f>
        <v>0</v>
      </c>
      <c r="Q114" s="27">
        <f xml:space="preserve"> IF( SUM( AA114:AE114 ) = 0, 0, $AA$7 )</f>
        <v>0</v>
      </c>
      <c r="S114" s="6"/>
      <c r="T114" s="41">
        <f t="shared" ref="T114:X115" si="36" xml:space="preserve"> IF( ISNUMBER(G114), 0, 1 )</f>
        <v>0</v>
      </c>
      <c r="U114" s="41">
        <f t="shared" si="36"/>
        <v>0</v>
      </c>
      <c r="V114" s="41">
        <f t="shared" si="36"/>
        <v>0</v>
      </c>
      <c r="W114" s="41">
        <f t="shared" si="36"/>
        <v>0</v>
      </c>
      <c r="X114" s="41">
        <f t="shared" si="36"/>
        <v>0</v>
      </c>
      <c r="Y114" s="6"/>
      <c r="Z114" s="6"/>
      <c r="AA114" s="41">
        <f t="shared" ref="AA114:AE118" si="37">IF( AND( ISNUMBER( G114), G114&gt;=0), 0, 1)</f>
        <v>0</v>
      </c>
      <c r="AB114" s="41">
        <f t="shared" si="37"/>
        <v>0</v>
      </c>
      <c r="AC114" s="41">
        <f t="shared" si="37"/>
        <v>0</v>
      </c>
      <c r="AD114" s="41">
        <f t="shared" si="37"/>
        <v>0</v>
      </c>
      <c r="AE114" s="41">
        <f t="shared" si="37"/>
        <v>0</v>
      </c>
      <c r="AF114" s="6"/>
    </row>
    <row r="115" spans="2:32" x14ac:dyDescent="0.2">
      <c r="B115" s="42">
        <f>B114+1</f>
        <v>84</v>
      </c>
      <c r="C115" s="43" t="s">
        <v>229</v>
      </c>
      <c r="D115" s="44" t="s">
        <v>230</v>
      </c>
      <c r="E115" s="45" t="s">
        <v>25</v>
      </c>
      <c r="F115" s="46">
        <v>3</v>
      </c>
      <c r="G115" s="47">
        <v>5.8023478643300132E-2</v>
      </c>
      <c r="H115" s="48">
        <v>0.1740704359299004</v>
      </c>
      <c r="I115" s="48">
        <v>0.29495268310344236</v>
      </c>
      <c r="J115" s="48">
        <v>0.42067022016392597</v>
      </c>
      <c r="K115" s="49">
        <v>0.55122304711135128</v>
      </c>
      <c r="L115" s="10"/>
      <c r="M115" s="119"/>
      <c r="N115" s="120" t="s">
        <v>26</v>
      </c>
      <c r="O115" s="40"/>
      <c r="P115" s="27">
        <f xml:space="preserve"> IF( SUM( T115:X115 ) = 0, 0, $T$5 )</f>
        <v>0</v>
      </c>
      <c r="Q115" s="27">
        <f xml:space="preserve"> IF( SUM( AA115:AE115 ) = 0, 0, $AA$7 )</f>
        <v>0</v>
      </c>
      <c r="S115" s="6"/>
      <c r="T115" s="41">
        <f t="shared" si="36"/>
        <v>0</v>
      </c>
      <c r="U115" s="41">
        <f t="shared" si="36"/>
        <v>0</v>
      </c>
      <c r="V115" s="41">
        <f t="shared" si="36"/>
        <v>0</v>
      </c>
      <c r="W115" s="41">
        <f t="shared" si="36"/>
        <v>0</v>
      </c>
      <c r="X115" s="41">
        <f t="shared" si="36"/>
        <v>0</v>
      </c>
      <c r="Y115" s="6"/>
      <c r="Z115" s="6"/>
      <c r="AA115" s="41">
        <f t="shared" si="37"/>
        <v>0</v>
      </c>
      <c r="AB115" s="41">
        <f t="shared" si="37"/>
        <v>0</v>
      </c>
      <c r="AC115" s="41">
        <f t="shared" si="37"/>
        <v>0</v>
      </c>
      <c r="AD115" s="41">
        <f t="shared" si="37"/>
        <v>0</v>
      </c>
      <c r="AE115" s="41">
        <f t="shared" si="37"/>
        <v>0</v>
      </c>
      <c r="AF115" s="6"/>
    </row>
    <row r="116" spans="2:32" x14ac:dyDescent="0.2">
      <c r="B116" s="42">
        <f>B115+1</f>
        <v>85</v>
      </c>
      <c r="C116" s="43" t="s">
        <v>231</v>
      </c>
      <c r="D116" s="44" t="s">
        <v>232</v>
      </c>
      <c r="E116" s="45" t="s">
        <v>25</v>
      </c>
      <c r="F116" s="46">
        <v>3</v>
      </c>
      <c r="G116" s="52">
        <v>0.73204639313215136</v>
      </c>
      <c r="H116" s="53">
        <v>2.1961391793964542</v>
      </c>
      <c r="I116" s="53">
        <v>3.7212358317551026</v>
      </c>
      <c r="J116" s="53">
        <v>5.3073363502080975</v>
      </c>
      <c r="K116" s="54">
        <v>6.9544407347554387</v>
      </c>
      <c r="L116" s="10"/>
      <c r="M116" s="50"/>
      <c r="N116" s="51" t="s">
        <v>26</v>
      </c>
      <c r="O116" s="40"/>
      <c r="P116" s="27">
        <f xml:space="preserve"> IF( SUM( T116:X116 ) = 0, 0, $T$5 )</f>
        <v>0</v>
      </c>
      <c r="Q116" s="27">
        <f xml:space="preserve"> IF( SUM( AA116:AE116 ) = 0, 0, $AA$7 )</f>
        <v>0</v>
      </c>
      <c r="S116" s="6"/>
      <c r="T116" s="41">
        <f>IF('[1]Validation flags'!$H$3=1,0, IF( ISNUMBER(G116), 0, 1 ))</f>
        <v>0</v>
      </c>
      <c r="U116" s="41">
        <f>IF('[1]Validation flags'!$H$3=1,0, IF( ISNUMBER(H116), 0, 1 ))</f>
        <v>0</v>
      </c>
      <c r="V116" s="41">
        <f>IF('[1]Validation flags'!$H$3=1,0, IF( ISNUMBER(I116), 0, 1 ))</f>
        <v>0</v>
      </c>
      <c r="W116" s="41">
        <f>IF('[1]Validation flags'!$H$3=1,0, IF( ISNUMBER(J116), 0, 1 ))</f>
        <v>0</v>
      </c>
      <c r="X116" s="41">
        <f>IF('[1]Validation flags'!$H$3=1,0, IF( ISNUMBER(K116), 0, 1 ))</f>
        <v>0</v>
      </c>
      <c r="Y116" s="6"/>
      <c r="Z116" s="6"/>
      <c r="AA116" s="41">
        <f t="shared" si="37"/>
        <v>0</v>
      </c>
      <c r="AB116" s="41">
        <f t="shared" si="37"/>
        <v>0</v>
      </c>
      <c r="AC116" s="41">
        <f t="shared" si="37"/>
        <v>0</v>
      </c>
      <c r="AD116" s="41">
        <f t="shared" si="37"/>
        <v>0</v>
      </c>
      <c r="AE116" s="41">
        <f t="shared" si="37"/>
        <v>0</v>
      </c>
      <c r="AF116" s="6"/>
    </row>
    <row r="117" spans="2:32" x14ac:dyDescent="0.2">
      <c r="B117" s="42">
        <f>B116+1</f>
        <v>86</v>
      </c>
      <c r="C117" s="43" t="s">
        <v>233</v>
      </c>
      <c r="D117" s="44" t="s">
        <v>234</v>
      </c>
      <c r="E117" s="45" t="s">
        <v>25</v>
      </c>
      <c r="F117" s="46">
        <v>3</v>
      </c>
      <c r="G117" s="52">
        <v>4.6441268611092774E-2</v>
      </c>
      <c r="H117" s="53">
        <v>0.13932380583327833</v>
      </c>
      <c r="I117" s="53">
        <v>0.23607644877305492</v>
      </c>
      <c r="J117" s="53">
        <v>0.33669919743042259</v>
      </c>
      <c r="K117" s="54">
        <v>0.44119205180538135</v>
      </c>
      <c r="L117" s="10"/>
      <c r="M117" s="119"/>
      <c r="N117" s="120" t="s">
        <v>26</v>
      </c>
      <c r="O117" s="40"/>
      <c r="P117" s="27">
        <f xml:space="preserve"> IF( SUM( T117:X117 ) = 0, 0, $T$5 )</f>
        <v>0</v>
      </c>
      <c r="Q117" s="27">
        <f xml:space="preserve"> IF( SUM( AA117:AE117 ) = 0, 0, $AA$7 )</f>
        <v>0</v>
      </c>
      <c r="S117" s="6"/>
      <c r="T117" s="41">
        <f>IF('[1]Validation flags'!$H$3=1,0, IF( ISNUMBER(G117), 0, 1 ))</f>
        <v>0</v>
      </c>
      <c r="U117" s="41">
        <f>IF('[1]Validation flags'!$H$3=1,0, IF( ISNUMBER(H117), 0, 1 ))</f>
        <v>0</v>
      </c>
      <c r="V117" s="41">
        <f>IF('[1]Validation flags'!$H$3=1,0, IF( ISNUMBER(I117), 0, 1 ))</f>
        <v>0</v>
      </c>
      <c r="W117" s="41">
        <f>IF('[1]Validation flags'!$H$3=1,0, IF( ISNUMBER(J117), 0, 1 ))</f>
        <v>0</v>
      </c>
      <c r="X117" s="41">
        <f>IF('[1]Validation flags'!$H$3=1,0, IF( ISNUMBER(K117), 0, 1 ))</f>
        <v>0</v>
      </c>
      <c r="Y117" s="6"/>
      <c r="Z117" s="6"/>
      <c r="AA117" s="41">
        <f t="shared" si="37"/>
        <v>0</v>
      </c>
      <c r="AB117" s="41">
        <f t="shared" si="37"/>
        <v>0</v>
      </c>
      <c r="AC117" s="41">
        <f t="shared" si="37"/>
        <v>0</v>
      </c>
      <c r="AD117" s="41">
        <f t="shared" si="37"/>
        <v>0</v>
      </c>
      <c r="AE117" s="41">
        <f t="shared" si="37"/>
        <v>0</v>
      </c>
      <c r="AF117" s="6"/>
    </row>
    <row r="118" spans="2:32" ht="15" thickBot="1" x14ac:dyDescent="0.25">
      <c r="B118" s="92">
        <f>B117+1</f>
        <v>87</v>
      </c>
      <c r="C118" s="93" t="s">
        <v>235</v>
      </c>
      <c r="D118" s="94" t="s">
        <v>236</v>
      </c>
      <c r="E118" s="95" t="s">
        <v>25</v>
      </c>
      <c r="F118" s="96">
        <v>3</v>
      </c>
      <c r="G118" s="116">
        <v>0</v>
      </c>
      <c r="H118" s="117">
        <v>0</v>
      </c>
      <c r="I118" s="117">
        <v>0</v>
      </c>
      <c r="J118" s="117">
        <v>0</v>
      </c>
      <c r="K118" s="118">
        <v>0</v>
      </c>
      <c r="L118" s="10"/>
      <c r="M118" s="63"/>
      <c r="N118" s="64" t="s">
        <v>26</v>
      </c>
      <c r="O118" s="40"/>
      <c r="P118" s="27">
        <f xml:space="preserve"> IF( SUM( T118:X118 ) = 0, 0, $T$5 )</f>
        <v>0</v>
      </c>
      <c r="Q118" s="27">
        <f xml:space="preserve"> IF( SUM( AA118:AE118 ) = 0, 0, $AA$7 )</f>
        <v>0</v>
      </c>
      <c r="S118" s="6"/>
      <c r="T118" s="41">
        <f>IF('[1]Validation flags'!$B$3="Thames Water", IF( ISNUMBER(G118), 0, 1 ),0)</f>
        <v>0</v>
      </c>
      <c r="U118" s="41">
        <f>IF('[1]Validation flags'!$B$3="Thames Water", IF( ISNUMBER(H118), 0, 1 ),0)</f>
        <v>0</v>
      </c>
      <c r="V118" s="41">
        <f>IF('[1]Validation flags'!$B$3="Thames Water", IF( ISNUMBER(I118), 0, 1 ),0)</f>
        <v>0</v>
      </c>
      <c r="W118" s="41">
        <f>IF('[1]Validation flags'!$B$3="Thames Water", IF( ISNUMBER(J118), 0, 1 ),0)</f>
        <v>0</v>
      </c>
      <c r="X118" s="41">
        <f>IF('[1]Validation flags'!$B$3="Thames Water", IF( ISNUMBER(K118), 0, 1 ),0)</f>
        <v>0</v>
      </c>
      <c r="Y118" s="6"/>
      <c r="Z118" s="6"/>
      <c r="AA118" s="41">
        <f t="shared" si="37"/>
        <v>0</v>
      </c>
      <c r="AB118" s="41">
        <f t="shared" si="37"/>
        <v>0</v>
      </c>
      <c r="AC118" s="41">
        <f t="shared" si="37"/>
        <v>0</v>
      </c>
      <c r="AD118" s="41">
        <f t="shared" si="37"/>
        <v>0</v>
      </c>
      <c r="AE118" s="41">
        <f t="shared" si="37"/>
        <v>0</v>
      </c>
      <c r="AF118" s="6"/>
    </row>
    <row r="119" spans="2:32" ht="15" thickBot="1" x14ac:dyDescent="0.25">
      <c r="B119" s="10"/>
      <c r="C119" s="10"/>
      <c r="D119" s="10"/>
      <c r="E119" s="10"/>
      <c r="F119" s="10"/>
      <c r="G119" s="10"/>
      <c r="H119" s="10"/>
      <c r="I119" s="10"/>
      <c r="J119" s="10"/>
      <c r="K119" s="10"/>
      <c r="L119" s="10"/>
      <c r="M119" s="65"/>
      <c r="N119" s="65"/>
      <c r="O119" s="40"/>
      <c r="P119" s="27"/>
      <c r="Q119" s="28"/>
      <c r="S119" s="6"/>
      <c r="T119" s="24"/>
      <c r="U119" s="24"/>
      <c r="V119" s="24"/>
      <c r="W119" s="24"/>
      <c r="X119" s="24"/>
      <c r="Y119" s="6"/>
      <c r="Z119" s="6"/>
      <c r="AA119" s="24"/>
      <c r="AB119" s="24"/>
      <c r="AC119" s="24"/>
      <c r="AD119" s="24"/>
      <c r="AE119" s="24"/>
      <c r="AF119" s="6"/>
    </row>
    <row r="120" spans="2:32" ht="15" thickBot="1" x14ac:dyDescent="0.25">
      <c r="B120" s="14" t="s">
        <v>237</v>
      </c>
      <c r="C120" s="29" t="s">
        <v>238</v>
      </c>
      <c r="D120" s="10"/>
      <c r="E120" s="10"/>
      <c r="F120" s="10"/>
      <c r="G120" s="10"/>
      <c r="H120" s="10"/>
      <c r="I120" s="10"/>
      <c r="J120" s="10"/>
      <c r="K120" s="10"/>
      <c r="L120" s="10"/>
      <c r="M120" s="65"/>
      <c r="N120" s="65"/>
      <c r="O120" s="40"/>
      <c r="P120" s="27"/>
      <c r="Q120" s="28"/>
      <c r="S120" s="6"/>
      <c r="Y120" s="6"/>
      <c r="Z120" s="6"/>
      <c r="AF120" s="6"/>
    </row>
    <row r="121" spans="2:32" x14ac:dyDescent="0.2">
      <c r="B121" s="30">
        <v>88</v>
      </c>
      <c r="C121" s="31" t="s">
        <v>239</v>
      </c>
      <c r="D121" s="32" t="s">
        <v>240</v>
      </c>
      <c r="E121" s="33" t="s">
        <v>25</v>
      </c>
      <c r="F121" s="34">
        <v>3</v>
      </c>
      <c r="G121" s="35">
        <v>-0.36348885961345578</v>
      </c>
      <c r="H121" s="36">
        <v>-1.0904665788403674</v>
      </c>
      <c r="I121" s="36">
        <v>-1.8477350363684002</v>
      </c>
      <c r="J121" s="36">
        <v>-2.6352942321975545</v>
      </c>
      <c r="K121" s="37">
        <v>-3.4531441663278302</v>
      </c>
      <c r="L121" s="10"/>
      <c r="M121" s="38"/>
      <c r="N121" s="39" t="s">
        <v>52</v>
      </c>
      <c r="O121" s="40"/>
      <c r="P121" s="27">
        <f xml:space="preserve"> IF( SUM( T121:X121 ) = 0, 0, $T$5 )</f>
        <v>0</v>
      </c>
      <c r="Q121" s="27">
        <f xml:space="preserve"> IF( SUM( AA121:AE121 ) = 0, 0, $AA$20 )</f>
        <v>0</v>
      </c>
      <c r="S121" s="6"/>
      <c r="T121" s="41">
        <f t="shared" ref="T121:X122" si="38" xml:space="preserve"> IF( ISNUMBER(G121), 0, 1 )</f>
        <v>0</v>
      </c>
      <c r="U121" s="41">
        <f t="shared" si="38"/>
        <v>0</v>
      </c>
      <c r="V121" s="41">
        <f t="shared" si="38"/>
        <v>0</v>
      </c>
      <c r="W121" s="41">
        <f t="shared" si="38"/>
        <v>0</v>
      </c>
      <c r="X121" s="41">
        <f t="shared" si="38"/>
        <v>0</v>
      </c>
      <c r="Y121" s="6"/>
      <c r="Z121" s="6"/>
      <c r="AA121" s="41">
        <f t="shared" ref="AA121:AE125" si="39">IF( AND( ISNUMBER( G121), G121&lt;=0), 0, 1)</f>
        <v>0</v>
      </c>
      <c r="AB121" s="41">
        <f t="shared" si="39"/>
        <v>0</v>
      </c>
      <c r="AC121" s="41">
        <f t="shared" si="39"/>
        <v>0</v>
      </c>
      <c r="AD121" s="41">
        <f t="shared" si="39"/>
        <v>0</v>
      </c>
      <c r="AE121" s="41">
        <f t="shared" si="39"/>
        <v>0</v>
      </c>
      <c r="AF121" s="6"/>
    </row>
    <row r="122" spans="2:32" x14ac:dyDescent="0.2">
      <c r="B122" s="42">
        <f>B121+1</f>
        <v>89</v>
      </c>
      <c r="C122" s="43" t="s">
        <v>241</v>
      </c>
      <c r="D122" s="44" t="s">
        <v>242</v>
      </c>
      <c r="E122" s="45" t="s">
        <v>25</v>
      </c>
      <c r="F122" s="46">
        <v>3</v>
      </c>
      <c r="G122" s="47">
        <v>-5.8023478643300132E-2</v>
      </c>
      <c r="H122" s="48">
        <v>-0.1740704359299004</v>
      </c>
      <c r="I122" s="48">
        <v>-0.29495268310344236</v>
      </c>
      <c r="J122" s="48">
        <v>-0.42067022016392597</v>
      </c>
      <c r="K122" s="49">
        <v>-0.55122304711135128</v>
      </c>
      <c r="L122" s="10"/>
      <c r="M122" s="119"/>
      <c r="N122" s="120" t="s">
        <v>52</v>
      </c>
      <c r="O122" s="40"/>
      <c r="P122" s="27">
        <f xml:space="preserve"> IF( SUM( T122:X122 ) = 0, 0, $T$5 )</f>
        <v>0</v>
      </c>
      <c r="Q122" s="27">
        <f xml:space="preserve"> IF( SUM( AA122:AE122 ) = 0, 0, $AA$20 )</f>
        <v>0</v>
      </c>
      <c r="S122" s="6"/>
      <c r="T122" s="41">
        <f t="shared" si="38"/>
        <v>0</v>
      </c>
      <c r="U122" s="41">
        <f t="shared" si="38"/>
        <v>0</v>
      </c>
      <c r="V122" s="41">
        <f t="shared" si="38"/>
        <v>0</v>
      </c>
      <c r="W122" s="41">
        <f t="shared" si="38"/>
        <v>0</v>
      </c>
      <c r="X122" s="41">
        <f t="shared" si="38"/>
        <v>0</v>
      </c>
      <c r="Y122" s="6"/>
      <c r="Z122" s="6"/>
      <c r="AA122" s="41">
        <f t="shared" si="39"/>
        <v>0</v>
      </c>
      <c r="AB122" s="41">
        <f t="shared" si="39"/>
        <v>0</v>
      </c>
      <c r="AC122" s="41">
        <f t="shared" si="39"/>
        <v>0</v>
      </c>
      <c r="AD122" s="41">
        <f t="shared" si="39"/>
        <v>0</v>
      </c>
      <c r="AE122" s="41">
        <f t="shared" si="39"/>
        <v>0</v>
      </c>
      <c r="AF122" s="6"/>
    </row>
    <row r="123" spans="2:32" x14ac:dyDescent="0.2">
      <c r="B123" s="42">
        <f>B122+1</f>
        <v>90</v>
      </c>
      <c r="C123" s="43" t="s">
        <v>243</v>
      </c>
      <c r="D123" s="44" t="s">
        <v>244</v>
      </c>
      <c r="E123" s="45" t="s">
        <v>25</v>
      </c>
      <c r="F123" s="46">
        <v>3</v>
      </c>
      <c r="G123" s="52">
        <v>-0.73204639313215136</v>
      </c>
      <c r="H123" s="53">
        <v>-2.1961391793964542</v>
      </c>
      <c r="I123" s="53">
        <v>-3.7212358317551026</v>
      </c>
      <c r="J123" s="53">
        <v>-5.3073363502080975</v>
      </c>
      <c r="K123" s="54">
        <v>-6.9544407347554387</v>
      </c>
      <c r="L123" s="10"/>
      <c r="M123" s="50"/>
      <c r="N123" s="51" t="s">
        <v>52</v>
      </c>
      <c r="O123" s="40"/>
      <c r="P123" s="27">
        <f xml:space="preserve"> IF( SUM( T123:X123 ) = 0, 0, $T$5 )</f>
        <v>0</v>
      </c>
      <c r="Q123" s="27">
        <f xml:space="preserve"> IF( SUM( AA123:AE123 ) = 0, 0, $AA$20 )</f>
        <v>0</v>
      </c>
      <c r="S123" s="6"/>
      <c r="T123" s="41">
        <f>IF('[1]Validation flags'!$H$3=1,0, IF( ISNUMBER(G123), 0, 1 ))</f>
        <v>0</v>
      </c>
      <c r="U123" s="41">
        <f>IF('[1]Validation flags'!$H$3=1,0, IF( ISNUMBER(H123), 0, 1 ))</f>
        <v>0</v>
      </c>
      <c r="V123" s="41">
        <f>IF('[1]Validation flags'!$H$3=1,0, IF( ISNUMBER(I123), 0, 1 ))</f>
        <v>0</v>
      </c>
      <c r="W123" s="41">
        <f>IF('[1]Validation flags'!$H$3=1,0, IF( ISNUMBER(J123), 0, 1 ))</f>
        <v>0</v>
      </c>
      <c r="X123" s="41">
        <f>IF('[1]Validation flags'!$H$3=1,0, IF( ISNUMBER(K123), 0, 1 ))</f>
        <v>0</v>
      </c>
      <c r="Y123" s="6"/>
      <c r="Z123" s="6"/>
      <c r="AA123" s="41">
        <f t="shared" si="39"/>
        <v>0</v>
      </c>
      <c r="AB123" s="41">
        <f t="shared" si="39"/>
        <v>0</v>
      </c>
      <c r="AC123" s="41">
        <f t="shared" si="39"/>
        <v>0</v>
      </c>
      <c r="AD123" s="41">
        <f t="shared" si="39"/>
        <v>0</v>
      </c>
      <c r="AE123" s="41">
        <f t="shared" si="39"/>
        <v>0</v>
      </c>
      <c r="AF123" s="6"/>
    </row>
    <row r="124" spans="2:32" x14ac:dyDescent="0.2">
      <c r="B124" s="42">
        <f>B123+1</f>
        <v>91</v>
      </c>
      <c r="C124" s="43" t="s">
        <v>245</v>
      </c>
      <c r="D124" s="44" t="s">
        <v>246</v>
      </c>
      <c r="E124" s="45" t="s">
        <v>25</v>
      </c>
      <c r="F124" s="46">
        <v>3</v>
      </c>
      <c r="G124" s="52">
        <v>-4.6441268611092774E-2</v>
      </c>
      <c r="H124" s="53">
        <v>-0.13932380583327833</v>
      </c>
      <c r="I124" s="53">
        <v>-0.23607644877305492</v>
      </c>
      <c r="J124" s="53">
        <v>-0.33669919743042259</v>
      </c>
      <c r="K124" s="54">
        <v>-0.44119205180538135</v>
      </c>
      <c r="L124" s="10"/>
      <c r="M124" s="119"/>
      <c r="N124" s="120" t="s">
        <v>52</v>
      </c>
      <c r="O124" s="40"/>
      <c r="P124" s="27">
        <f xml:space="preserve"> IF( SUM( T124:X124 ) = 0, 0, $T$5 )</f>
        <v>0</v>
      </c>
      <c r="Q124" s="27">
        <f xml:space="preserve"> IF( SUM( AA124:AE124 ) = 0, 0, $AA$20 )</f>
        <v>0</v>
      </c>
      <c r="S124" s="6"/>
      <c r="T124" s="41">
        <f>IF('[1]Validation flags'!$H$3=1,0, IF( ISNUMBER(G124), 0, 1 ))</f>
        <v>0</v>
      </c>
      <c r="U124" s="41">
        <f>IF('[1]Validation flags'!$H$3=1,0, IF( ISNUMBER(H124), 0, 1 ))</f>
        <v>0</v>
      </c>
      <c r="V124" s="41">
        <f>IF('[1]Validation flags'!$H$3=1,0, IF( ISNUMBER(I124), 0, 1 ))</f>
        <v>0</v>
      </c>
      <c r="W124" s="41">
        <f>IF('[1]Validation flags'!$H$3=1,0, IF( ISNUMBER(J124), 0, 1 ))</f>
        <v>0</v>
      </c>
      <c r="X124" s="41">
        <f>IF('[1]Validation flags'!$H$3=1,0, IF( ISNUMBER(K124), 0, 1 ))</f>
        <v>0</v>
      </c>
      <c r="Y124" s="6"/>
      <c r="Z124" s="6"/>
      <c r="AA124" s="41">
        <f t="shared" si="39"/>
        <v>0</v>
      </c>
      <c r="AB124" s="41">
        <f t="shared" si="39"/>
        <v>0</v>
      </c>
      <c r="AC124" s="41">
        <f t="shared" si="39"/>
        <v>0</v>
      </c>
      <c r="AD124" s="41">
        <f t="shared" si="39"/>
        <v>0</v>
      </c>
      <c r="AE124" s="41">
        <f t="shared" si="39"/>
        <v>0</v>
      </c>
      <c r="AF124" s="6"/>
    </row>
    <row r="125" spans="2:32" ht="15" thickBot="1" x14ac:dyDescent="0.25">
      <c r="B125" s="92">
        <f>B124+1</f>
        <v>92</v>
      </c>
      <c r="C125" s="93" t="s">
        <v>247</v>
      </c>
      <c r="D125" s="94" t="s">
        <v>248</v>
      </c>
      <c r="E125" s="95" t="s">
        <v>25</v>
      </c>
      <c r="F125" s="96">
        <v>3</v>
      </c>
      <c r="G125" s="116">
        <v>0</v>
      </c>
      <c r="H125" s="117">
        <v>0</v>
      </c>
      <c r="I125" s="117">
        <v>0</v>
      </c>
      <c r="J125" s="117">
        <v>0</v>
      </c>
      <c r="K125" s="118">
        <v>0</v>
      </c>
      <c r="L125" s="10"/>
      <c r="M125" s="63"/>
      <c r="N125" s="64" t="s">
        <v>52</v>
      </c>
      <c r="O125" s="40"/>
      <c r="P125" s="27">
        <f xml:space="preserve"> IF( SUM( T125:X125 ) = 0, 0, $T$5 )</f>
        <v>0</v>
      </c>
      <c r="Q125" s="27">
        <f xml:space="preserve"> IF( SUM( AA125:AE125 ) = 0, 0, $AA$20 )</f>
        <v>0</v>
      </c>
      <c r="S125" s="6"/>
      <c r="T125" s="41">
        <f>IF('[1]Validation flags'!$B$3="Thames Water", IF( ISNUMBER(G125), 0, 1 ),0)</f>
        <v>0</v>
      </c>
      <c r="U125" s="41">
        <f>IF('[1]Validation flags'!$B$3="Thames Water", IF( ISNUMBER(H125), 0, 1 ),0)</f>
        <v>0</v>
      </c>
      <c r="V125" s="41">
        <f>IF('[1]Validation flags'!$B$3="Thames Water", IF( ISNUMBER(I125), 0, 1 ),0)</f>
        <v>0</v>
      </c>
      <c r="W125" s="41">
        <f>IF('[1]Validation flags'!$B$3="Thames Water", IF( ISNUMBER(J125), 0, 1 ),0)</f>
        <v>0</v>
      </c>
      <c r="X125" s="41">
        <f>IF('[1]Validation flags'!$B$3="Thames Water", IF( ISNUMBER(K125), 0, 1 ),0)</f>
        <v>0</v>
      </c>
      <c r="Y125" s="6"/>
      <c r="Z125" s="6"/>
      <c r="AA125" s="41">
        <f t="shared" si="39"/>
        <v>0</v>
      </c>
      <c r="AB125" s="41">
        <f t="shared" si="39"/>
        <v>0</v>
      </c>
      <c r="AC125" s="41">
        <f t="shared" si="39"/>
        <v>0</v>
      </c>
      <c r="AD125" s="41">
        <f t="shared" si="39"/>
        <v>0</v>
      </c>
      <c r="AE125" s="41">
        <f t="shared" si="39"/>
        <v>0</v>
      </c>
      <c r="AF125" s="6"/>
    </row>
    <row r="126" spans="2:32" ht="15" thickBot="1" x14ac:dyDescent="0.25">
      <c r="B126" s="121"/>
      <c r="C126" s="122"/>
      <c r="D126" s="123"/>
      <c r="E126" s="123"/>
      <c r="F126" s="123"/>
      <c r="G126" s="124"/>
      <c r="H126" s="124"/>
      <c r="I126" s="124"/>
      <c r="J126" s="124"/>
      <c r="K126" s="124"/>
      <c r="L126" s="10"/>
      <c r="M126" s="125"/>
      <c r="N126" s="125"/>
      <c r="O126" s="40"/>
      <c r="P126" s="27"/>
      <c r="Q126" s="28"/>
      <c r="S126" s="6"/>
      <c r="Y126" s="6"/>
      <c r="Z126" s="6"/>
      <c r="AF126" s="6"/>
    </row>
    <row r="127" spans="2:32" ht="15" thickBot="1" x14ac:dyDescent="0.25">
      <c r="B127" s="14" t="s">
        <v>249</v>
      </c>
      <c r="C127" s="29" t="s">
        <v>250</v>
      </c>
      <c r="D127" s="10"/>
      <c r="E127" s="10"/>
      <c r="F127" s="10"/>
      <c r="G127" s="10"/>
      <c r="H127" s="10"/>
      <c r="I127" s="10"/>
      <c r="J127" s="10"/>
      <c r="K127" s="10"/>
      <c r="L127" s="10"/>
      <c r="M127" s="65"/>
      <c r="N127" s="65"/>
      <c r="O127" s="40"/>
      <c r="P127" s="27"/>
      <c r="Q127" s="28"/>
      <c r="S127" s="6"/>
      <c r="Y127" s="6"/>
      <c r="Z127" s="6"/>
      <c r="AF127" s="6"/>
    </row>
    <row r="128" spans="2:32" x14ac:dyDescent="0.2">
      <c r="B128" s="30">
        <v>93</v>
      </c>
      <c r="C128" s="126" t="s">
        <v>251</v>
      </c>
      <c r="D128" s="127" t="s">
        <v>252</v>
      </c>
      <c r="E128" s="128" t="s">
        <v>253</v>
      </c>
      <c r="F128" s="129">
        <v>2</v>
      </c>
      <c r="G128" s="130">
        <f>[1]App29!H$122</f>
        <v>0.17</v>
      </c>
      <c r="H128" s="131">
        <f>[1]App29!I$122</f>
        <v>0.17</v>
      </c>
      <c r="I128" s="131">
        <f>[1]App29!J$122</f>
        <v>0.17</v>
      </c>
      <c r="J128" s="131">
        <f>[1]App29!K$122</f>
        <v>0.17</v>
      </c>
      <c r="K128" s="132">
        <f>[1]App29!L$122</f>
        <v>0.17</v>
      </c>
      <c r="L128" s="10"/>
      <c r="M128" s="133" t="s">
        <v>254</v>
      </c>
      <c r="N128" s="134"/>
      <c r="O128" s="40"/>
      <c r="P128" s="27"/>
      <c r="Q128" s="28"/>
      <c r="S128" s="6"/>
      <c r="T128" s="24"/>
      <c r="U128" s="24"/>
      <c r="V128" s="24"/>
      <c r="W128" s="24"/>
      <c r="X128" s="24"/>
      <c r="Y128" s="6"/>
      <c r="Z128" s="6"/>
      <c r="AA128" s="24"/>
      <c r="AB128" s="24"/>
      <c r="AC128" s="24"/>
      <c r="AD128" s="24"/>
      <c r="AE128" s="24"/>
      <c r="AF128" s="6"/>
    </row>
    <row r="129" spans="2:32" ht="15" thickBot="1" x14ac:dyDescent="0.25">
      <c r="B129" s="92">
        <f>B128+1</f>
        <v>94</v>
      </c>
      <c r="C129" s="93" t="s">
        <v>255</v>
      </c>
      <c r="D129" s="94" t="s">
        <v>256</v>
      </c>
      <c r="E129" s="95" t="s">
        <v>253</v>
      </c>
      <c r="F129" s="135">
        <v>2</v>
      </c>
      <c r="G129" s="136"/>
      <c r="H129" s="137"/>
      <c r="I129" s="137"/>
      <c r="J129" s="137"/>
      <c r="K129" s="138"/>
      <c r="L129" s="10"/>
      <c r="M129" s="139"/>
      <c r="N129" s="140"/>
      <c r="O129" s="40"/>
      <c r="P129" s="27">
        <f xml:space="preserve"> IF( SUM( T129:X129 ) = 0, 0, $T$5 )</f>
        <v>0</v>
      </c>
      <c r="Q129" s="28"/>
      <c r="S129" s="6"/>
      <c r="T129" s="41">
        <f>IF('[1]Validation flags'!$B$3="Thames Water", IF( ISNUMBER(G129), 0, 1 ),0)</f>
        <v>0</v>
      </c>
      <c r="U129" s="41">
        <f>IF('[1]Validation flags'!$B$3="Thames Water", IF( ISNUMBER(H129), 0, 1 ),0)</f>
        <v>0</v>
      </c>
      <c r="V129" s="41">
        <f>IF('[1]Validation flags'!$B$3="Thames Water", IF( ISNUMBER(I129), 0, 1 ),0)</f>
        <v>0</v>
      </c>
      <c r="W129" s="41">
        <f>IF('[1]Validation flags'!$B$3="Thames Water", IF( ISNUMBER(J129), 0, 1 ),0)</f>
        <v>0</v>
      </c>
      <c r="X129" s="41">
        <f>IF('[1]Validation flags'!$B$3="Thames Water", IF( ISNUMBER(K129), 0, 1 ),0)</f>
        <v>0</v>
      </c>
      <c r="Y129" s="6"/>
      <c r="Z129" s="6"/>
      <c r="AB129" s="24"/>
      <c r="AC129" s="24"/>
      <c r="AD129" s="24"/>
      <c r="AE129" s="24"/>
      <c r="AF129" s="6"/>
    </row>
    <row r="130" spans="2:32" x14ac:dyDescent="0.2">
      <c r="B130" s="121"/>
      <c r="C130" s="122"/>
      <c r="D130" s="123"/>
      <c r="E130" s="123"/>
      <c r="F130" s="123"/>
      <c r="G130" s="141"/>
      <c r="H130" s="141"/>
      <c r="I130" s="141"/>
      <c r="J130" s="141"/>
      <c r="K130" s="141"/>
      <c r="L130" s="10"/>
      <c r="M130" s="125"/>
      <c r="N130" s="125"/>
      <c r="O130" s="40"/>
      <c r="P130" s="9"/>
      <c r="Q130" s="9"/>
      <c r="S130" s="6"/>
      <c r="Y130" s="6"/>
      <c r="Z130" s="6"/>
      <c r="AF130" s="6"/>
    </row>
    <row r="131" spans="2:32" ht="15" x14ac:dyDescent="0.2">
      <c r="B131" s="142" t="s">
        <v>257</v>
      </c>
      <c r="C131" s="122"/>
      <c r="D131" s="123"/>
      <c r="E131" s="123"/>
      <c r="F131" s="123"/>
      <c r="G131" s="141"/>
      <c r="H131" s="141"/>
      <c r="I131" s="141"/>
      <c r="J131" s="141"/>
      <c r="K131" s="141"/>
      <c r="L131" s="10"/>
      <c r="M131" s="125"/>
      <c r="N131" s="125"/>
      <c r="O131" s="40"/>
      <c r="P131" s="9"/>
      <c r="Q131" s="9"/>
      <c r="S131" s="6"/>
      <c r="Y131" s="6"/>
      <c r="Z131" s="6"/>
      <c r="AA131" s="143">
        <f>SUM(AA21:AE125)+SUM(AA8:AE18)</f>
        <v>2</v>
      </c>
      <c r="AF131" s="6"/>
    </row>
    <row r="132" spans="2:32" ht="15" thickBot="1" x14ac:dyDescent="0.25">
      <c r="B132" s="121"/>
      <c r="C132" s="122"/>
      <c r="D132" s="123"/>
      <c r="E132" s="123"/>
      <c r="F132" s="123"/>
      <c r="G132" s="141"/>
      <c r="H132" s="141"/>
      <c r="I132" s="141"/>
      <c r="J132" s="141"/>
      <c r="K132" s="141"/>
      <c r="L132" s="10"/>
      <c r="M132" s="125"/>
      <c r="N132" s="125"/>
      <c r="O132" s="40"/>
      <c r="P132" s="9"/>
      <c r="Q132" s="9"/>
      <c r="S132" s="6"/>
      <c r="Y132" s="6"/>
      <c r="Z132" s="6"/>
      <c r="AF132" s="6"/>
    </row>
    <row r="133" spans="2:32" ht="15" outlineLevel="1" thickBot="1" x14ac:dyDescent="0.25">
      <c r="B133" s="14" t="s">
        <v>258</v>
      </c>
      <c r="C133" s="29" t="s">
        <v>259</v>
      </c>
      <c r="D133" s="10"/>
      <c r="E133" s="10"/>
      <c r="F133" s="10"/>
      <c r="G133" s="10"/>
      <c r="H133" s="10"/>
      <c r="I133" s="10"/>
      <c r="J133" s="10"/>
      <c r="K133" s="10"/>
      <c r="L133" s="10"/>
      <c r="M133" s="10"/>
      <c r="N133" s="10"/>
      <c r="O133" s="40"/>
      <c r="P133" s="9"/>
      <c r="Q133" s="9"/>
      <c r="S133" s="6"/>
      <c r="Y133" s="6"/>
      <c r="Z133" s="6"/>
      <c r="AF133" s="6"/>
    </row>
    <row r="134" spans="2:32" outlineLevel="1" x14ac:dyDescent="0.2">
      <c r="B134" s="30">
        <v>95</v>
      </c>
      <c r="C134" s="31" t="s">
        <v>260</v>
      </c>
      <c r="D134" s="32" t="s">
        <v>261</v>
      </c>
      <c r="E134" s="33" t="s">
        <v>25</v>
      </c>
      <c r="F134" s="34">
        <v>3</v>
      </c>
      <c r="G134" s="144">
        <f t="shared" ref="G134:K144" si="40">G8/(1-G$128)</f>
        <v>6.8911768131625779</v>
      </c>
      <c r="H134" s="145">
        <f t="shared" si="40"/>
        <v>7.0127427435639182</v>
      </c>
      <c r="I134" s="145">
        <f t="shared" si="40"/>
        <v>7.0087945060906351</v>
      </c>
      <c r="J134" s="145">
        <f t="shared" si="40"/>
        <v>6.9652443047199082</v>
      </c>
      <c r="K134" s="146">
        <f t="shared" si="40"/>
        <v>6.8971254681422174</v>
      </c>
      <c r="L134" s="10"/>
      <c r="M134" s="147" t="s">
        <v>262</v>
      </c>
      <c r="N134" s="148"/>
      <c r="O134" s="40"/>
      <c r="P134" s="9"/>
      <c r="Q134" s="9"/>
      <c r="S134" s="6"/>
      <c r="Y134" s="6"/>
      <c r="Z134" s="6"/>
      <c r="AF134" s="6"/>
    </row>
    <row r="135" spans="2:32" outlineLevel="1" x14ac:dyDescent="0.2">
      <c r="B135" s="42">
        <f>B134+1</f>
        <v>96</v>
      </c>
      <c r="C135" s="43" t="s">
        <v>263</v>
      </c>
      <c r="D135" s="44" t="s">
        <v>264</v>
      </c>
      <c r="E135" s="45" t="s">
        <v>25</v>
      </c>
      <c r="F135" s="46">
        <v>3</v>
      </c>
      <c r="G135" s="74">
        <f t="shared" si="40"/>
        <v>0</v>
      </c>
      <c r="H135" s="75">
        <f t="shared" si="40"/>
        <v>0</v>
      </c>
      <c r="I135" s="75">
        <f t="shared" si="40"/>
        <v>0</v>
      </c>
      <c r="J135" s="75">
        <f t="shared" si="40"/>
        <v>0</v>
      </c>
      <c r="K135" s="76">
        <f t="shared" si="40"/>
        <v>0</v>
      </c>
      <c r="L135" s="10"/>
      <c r="M135" s="50"/>
      <c r="N135" s="111"/>
      <c r="O135" s="40"/>
      <c r="P135" s="9"/>
      <c r="Q135" s="9"/>
      <c r="S135" s="6"/>
      <c r="Y135" s="6"/>
      <c r="Z135" s="6"/>
      <c r="AF135" s="6"/>
    </row>
    <row r="136" spans="2:32" outlineLevel="1" x14ac:dyDescent="0.2">
      <c r="B136" s="42">
        <f t="shared" ref="B136:B144" si="41">B135+1</f>
        <v>97</v>
      </c>
      <c r="C136" s="43" t="s">
        <v>265</v>
      </c>
      <c r="D136" s="44" t="s">
        <v>266</v>
      </c>
      <c r="E136" s="45" t="s">
        <v>25</v>
      </c>
      <c r="F136" s="46">
        <v>3</v>
      </c>
      <c r="G136" s="74">
        <f t="shared" si="40"/>
        <v>0</v>
      </c>
      <c r="H136" s="75">
        <f t="shared" si="40"/>
        <v>0</v>
      </c>
      <c r="I136" s="75">
        <f t="shared" si="40"/>
        <v>0</v>
      </c>
      <c r="J136" s="75">
        <f t="shared" si="40"/>
        <v>0</v>
      </c>
      <c r="K136" s="76">
        <f t="shared" si="40"/>
        <v>0</v>
      </c>
      <c r="L136" s="10"/>
      <c r="M136" s="50"/>
      <c r="N136" s="111"/>
      <c r="O136" s="40"/>
      <c r="P136" s="9"/>
      <c r="Q136" s="9"/>
      <c r="S136" s="6"/>
      <c r="Y136" s="6"/>
      <c r="Z136" s="6"/>
      <c r="AF136" s="6"/>
    </row>
    <row r="137" spans="2:32" outlineLevel="1" x14ac:dyDescent="0.2">
      <c r="B137" s="42">
        <f t="shared" si="41"/>
        <v>98</v>
      </c>
      <c r="C137" s="43" t="s">
        <v>267</v>
      </c>
      <c r="D137" s="44" t="s">
        <v>268</v>
      </c>
      <c r="E137" s="45" t="s">
        <v>25</v>
      </c>
      <c r="F137" s="46">
        <v>3</v>
      </c>
      <c r="G137" s="74">
        <f t="shared" si="40"/>
        <v>1.1471351061454307</v>
      </c>
      <c r="H137" s="75">
        <f t="shared" si="40"/>
        <v>1.1643651133944823</v>
      </c>
      <c r="I137" s="75">
        <f t="shared" si="40"/>
        <v>1.1799092106292486</v>
      </c>
      <c r="J137" s="75">
        <f t="shared" si="40"/>
        <v>1.2320878421297818</v>
      </c>
      <c r="K137" s="76">
        <f t="shared" si="40"/>
        <v>1.3143080363551543</v>
      </c>
      <c r="L137" s="10"/>
      <c r="M137" s="50"/>
      <c r="N137" s="111"/>
      <c r="O137" s="40"/>
      <c r="P137" s="9"/>
      <c r="Q137" s="9"/>
      <c r="S137" s="6"/>
      <c r="Y137" s="6"/>
      <c r="Z137" s="6"/>
      <c r="AF137" s="6"/>
    </row>
    <row r="138" spans="2:32" outlineLevel="1" x14ac:dyDescent="0.2">
      <c r="B138" s="42">
        <f t="shared" si="41"/>
        <v>99</v>
      </c>
      <c r="C138" s="43" t="s">
        <v>269</v>
      </c>
      <c r="D138" s="44" t="s">
        <v>270</v>
      </c>
      <c r="E138" s="45" t="s">
        <v>25</v>
      </c>
      <c r="F138" s="46">
        <v>3</v>
      </c>
      <c r="G138" s="74">
        <f t="shared" si="40"/>
        <v>0</v>
      </c>
      <c r="H138" s="75">
        <f t="shared" si="40"/>
        <v>0</v>
      </c>
      <c r="I138" s="75">
        <f t="shared" si="40"/>
        <v>0</v>
      </c>
      <c r="J138" s="75">
        <f t="shared" si="40"/>
        <v>0</v>
      </c>
      <c r="K138" s="76">
        <f t="shared" si="40"/>
        <v>0</v>
      </c>
      <c r="L138" s="10"/>
      <c r="M138" s="50"/>
      <c r="N138" s="111"/>
      <c r="O138" s="40"/>
      <c r="P138" s="9"/>
      <c r="Q138" s="9"/>
      <c r="S138" s="6"/>
      <c r="Y138" s="6"/>
      <c r="Z138" s="6"/>
      <c r="AF138" s="6"/>
    </row>
    <row r="139" spans="2:32" outlineLevel="1" x14ac:dyDescent="0.2">
      <c r="B139" s="42">
        <f t="shared" si="41"/>
        <v>100</v>
      </c>
      <c r="C139" s="43" t="s">
        <v>271</v>
      </c>
      <c r="D139" s="44" t="s">
        <v>272</v>
      </c>
      <c r="E139" s="45" t="s">
        <v>25</v>
      </c>
      <c r="F139" s="46">
        <v>3</v>
      </c>
      <c r="G139" s="74">
        <f t="shared" si="40"/>
        <v>0</v>
      </c>
      <c r="H139" s="75">
        <f t="shared" si="40"/>
        <v>0</v>
      </c>
      <c r="I139" s="75">
        <f t="shared" si="40"/>
        <v>0</v>
      </c>
      <c r="J139" s="75">
        <f t="shared" si="40"/>
        <v>0</v>
      </c>
      <c r="K139" s="76">
        <f t="shared" si="40"/>
        <v>0</v>
      </c>
      <c r="L139" s="10"/>
      <c r="M139" s="50"/>
      <c r="N139" s="111"/>
      <c r="O139" s="40"/>
      <c r="P139" s="9"/>
      <c r="Q139" s="9"/>
      <c r="S139" s="6"/>
      <c r="Y139" s="6"/>
      <c r="Z139" s="6"/>
      <c r="AF139" s="6"/>
    </row>
    <row r="140" spans="2:32" outlineLevel="1" x14ac:dyDescent="0.2">
      <c r="B140" s="42">
        <f t="shared" si="41"/>
        <v>101</v>
      </c>
      <c r="C140" s="43" t="s">
        <v>273</v>
      </c>
      <c r="D140" s="44" t="s">
        <v>274</v>
      </c>
      <c r="E140" s="45" t="s">
        <v>25</v>
      </c>
      <c r="F140" s="46">
        <v>3</v>
      </c>
      <c r="G140" s="74">
        <f t="shared" si="40"/>
        <v>9.2837046912209473</v>
      </c>
      <c r="H140" s="75">
        <f t="shared" si="40"/>
        <v>9.1901058544090048</v>
      </c>
      <c r="I140" s="75">
        <f t="shared" si="40"/>
        <v>9.1977275487484711</v>
      </c>
      <c r="J140" s="75">
        <f t="shared" si="40"/>
        <v>9.24740746788666</v>
      </c>
      <c r="K140" s="76">
        <f t="shared" si="40"/>
        <v>9.375206496672206</v>
      </c>
      <c r="L140" s="10"/>
      <c r="M140" s="50"/>
      <c r="N140" s="111"/>
      <c r="O140" s="40"/>
      <c r="P140" s="9"/>
      <c r="Q140" s="9"/>
      <c r="S140" s="6"/>
      <c r="Y140" s="6"/>
      <c r="Z140" s="6"/>
      <c r="AF140" s="6"/>
    </row>
    <row r="141" spans="2:32" outlineLevel="1" x14ac:dyDescent="0.2">
      <c r="B141" s="42">
        <f t="shared" si="41"/>
        <v>102</v>
      </c>
      <c r="C141" s="43" t="s">
        <v>275</v>
      </c>
      <c r="D141" s="44" t="s">
        <v>276</v>
      </c>
      <c r="E141" s="45" t="s">
        <v>25</v>
      </c>
      <c r="F141" s="46">
        <v>3</v>
      </c>
      <c r="G141" s="74">
        <f t="shared" si="40"/>
        <v>1.0354581537167358</v>
      </c>
      <c r="H141" s="75">
        <f t="shared" si="40"/>
        <v>1.1076309712793078</v>
      </c>
      <c r="I141" s="75">
        <f t="shared" si="40"/>
        <v>1.3339915648205898</v>
      </c>
      <c r="J141" s="75">
        <f t="shared" si="40"/>
        <v>1.8150091871059195</v>
      </c>
      <c r="K141" s="76">
        <f t="shared" si="40"/>
        <v>2.6681168434855742</v>
      </c>
      <c r="L141" s="10"/>
      <c r="M141" s="50"/>
      <c r="N141" s="111"/>
      <c r="O141" s="40"/>
      <c r="P141" s="9"/>
      <c r="Q141" s="9"/>
      <c r="S141" s="6"/>
      <c r="Y141" s="6"/>
      <c r="Z141" s="6"/>
      <c r="AF141" s="6"/>
    </row>
    <row r="142" spans="2:32" outlineLevel="1" x14ac:dyDescent="0.2">
      <c r="B142" s="42">
        <f t="shared" si="41"/>
        <v>103</v>
      </c>
      <c r="C142" s="43" t="s">
        <v>277</v>
      </c>
      <c r="D142" s="44" t="s">
        <v>278</v>
      </c>
      <c r="E142" s="45" t="s">
        <v>25</v>
      </c>
      <c r="F142" s="46">
        <v>3</v>
      </c>
      <c r="G142" s="74">
        <f t="shared" si="40"/>
        <v>0</v>
      </c>
      <c r="H142" s="75">
        <f t="shared" si="40"/>
        <v>0</v>
      </c>
      <c r="I142" s="75">
        <f t="shared" si="40"/>
        <v>0</v>
      </c>
      <c r="J142" s="75">
        <f t="shared" si="40"/>
        <v>0</v>
      </c>
      <c r="K142" s="76">
        <f t="shared" si="40"/>
        <v>0</v>
      </c>
      <c r="L142" s="10"/>
      <c r="M142" s="50"/>
      <c r="N142" s="111"/>
      <c r="O142" s="40"/>
      <c r="P142" s="9"/>
      <c r="Q142" s="9"/>
      <c r="S142" s="6"/>
      <c r="Y142" s="6"/>
      <c r="Z142" s="6"/>
      <c r="AF142" s="6"/>
    </row>
    <row r="143" spans="2:32" outlineLevel="1" x14ac:dyDescent="0.2">
      <c r="B143" s="42">
        <f t="shared" si="41"/>
        <v>104</v>
      </c>
      <c r="C143" s="43" t="s">
        <v>279</v>
      </c>
      <c r="D143" s="44" t="s">
        <v>280</v>
      </c>
      <c r="E143" s="45" t="s">
        <v>25</v>
      </c>
      <c r="F143" s="46">
        <v>3</v>
      </c>
      <c r="G143" s="74">
        <f t="shared" si="40"/>
        <v>0.70912321219982699</v>
      </c>
      <c r="H143" s="75">
        <f t="shared" si="40"/>
        <v>1.0778772361880897</v>
      </c>
      <c r="I143" s="75">
        <f t="shared" si="40"/>
        <v>1.2747286583406243</v>
      </c>
      <c r="J143" s="75">
        <f t="shared" si="40"/>
        <v>1.3513051800635845</v>
      </c>
      <c r="K143" s="76">
        <f t="shared" si="40"/>
        <v>1.3503082001519968</v>
      </c>
      <c r="L143" s="10"/>
      <c r="M143" s="50"/>
      <c r="N143" s="111"/>
      <c r="O143" s="40"/>
      <c r="P143" s="9"/>
      <c r="Q143" s="9"/>
      <c r="S143" s="6"/>
      <c r="Y143" s="6"/>
      <c r="Z143" s="6"/>
      <c r="AF143" s="6"/>
    </row>
    <row r="144" spans="2:32" ht="15" outlineLevel="1" thickBot="1" x14ac:dyDescent="0.25">
      <c r="B144" s="55">
        <f t="shared" si="41"/>
        <v>105</v>
      </c>
      <c r="C144" s="56" t="s">
        <v>281</v>
      </c>
      <c r="D144" s="57" t="s">
        <v>282</v>
      </c>
      <c r="E144" s="58" t="s">
        <v>25</v>
      </c>
      <c r="F144" s="59">
        <v>3</v>
      </c>
      <c r="G144" s="87">
        <f t="shared" si="40"/>
        <v>0</v>
      </c>
      <c r="H144" s="88">
        <f t="shared" si="40"/>
        <v>0</v>
      </c>
      <c r="I144" s="88">
        <f t="shared" si="40"/>
        <v>0</v>
      </c>
      <c r="J144" s="88">
        <f t="shared" si="40"/>
        <v>0</v>
      </c>
      <c r="K144" s="89">
        <f t="shared" si="40"/>
        <v>0</v>
      </c>
      <c r="L144" s="10"/>
      <c r="M144" s="63"/>
      <c r="N144" s="100"/>
      <c r="O144" s="40"/>
      <c r="P144" s="9"/>
      <c r="Q144" s="9"/>
      <c r="S144" s="6"/>
      <c r="Y144" s="6"/>
      <c r="Z144" s="6"/>
      <c r="AF144" s="6"/>
    </row>
    <row r="145" spans="2:32" ht="15" outlineLevel="1" thickBot="1" x14ac:dyDescent="0.25">
      <c r="B145" s="10"/>
      <c r="C145" s="10"/>
      <c r="D145" s="10"/>
      <c r="E145" s="10"/>
      <c r="F145" s="10"/>
      <c r="G145" s="10"/>
      <c r="H145" s="10"/>
      <c r="I145" s="10"/>
      <c r="J145" s="10"/>
      <c r="K145" s="10"/>
      <c r="L145" s="10"/>
      <c r="M145" s="65"/>
      <c r="N145" s="65"/>
      <c r="O145" s="40"/>
      <c r="P145" s="9"/>
      <c r="Q145" s="9"/>
      <c r="S145" s="6"/>
      <c r="Y145" s="6"/>
      <c r="Z145" s="6"/>
      <c r="AF145" s="6"/>
    </row>
    <row r="146" spans="2:32" ht="15" outlineLevel="1" thickBot="1" x14ac:dyDescent="0.25">
      <c r="B146" s="14" t="s">
        <v>283</v>
      </c>
      <c r="C146" s="29" t="s">
        <v>284</v>
      </c>
      <c r="D146" s="10"/>
      <c r="E146" s="10"/>
      <c r="F146" s="10"/>
      <c r="G146" s="10"/>
      <c r="H146" s="10"/>
      <c r="I146" s="10"/>
      <c r="J146" s="10"/>
      <c r="K146" s="10"/>
      <c r="L146" s="10"/>
      <c r="M146" s="10"/>
      <c r="N146" s="10"/>
      <c r="O146" s="40"/>
      <c r="P146" s="9"/>
      <c r="Q146" s="9"/>
      <c r="S146" s="6"/>
      <c r="Y146" s="6"/>
      <c r="Z146" s="6"/>
      <c r="AF146" s="6"/>
    </row>
    <row r="147" spans="2:32" outlineLevel="1" x14ac:dyDescent="0.2">
      <c r="B147" s="30">
        <v>106</v>
      </c>
      <c r="C147" s="31" t="s">
        <v>285</v>
      </c>
      <c r="D147" s="32" t="s">
        <v>286</v>
      </c>
      <c r="E147" s="33" t="s">
        <v>25</v>
      </c>
      <c r="F147" s="34">
        <v>3</v>
      </c>
      <c r="G147" s="144">
        <f t="shared" ref="G147:K157" si="42">G21/(1-G$128)</f>
        <v>-6.8911768131625779</v>
      </c>
      <c r="H147" s="145">
        <f t="shared" si="42"/>
        <v>-7.0127427435639182</v>
      </c>
      <c r="I147" s="145">
        <f t="shared" si="42"/>
        <v>-7.0087945060906351</v>
      </c>
      <c r="J147" s="145">
        <f t="shared" si="42"/>
        <v>-6.9652443047199082</v>
      </c>
      <c r="K147" s="146">
        <f t="shared" si="42"/>
        <v>-6.8971254681422174</v>
      </c>
      <c r="L147" s="10"/>
      <c r="M147" s="147" t="s">
        <v>287</v>
      </c>
      <c r="N147" s="148"/>
      <c r="O147" s="40"/>
      <c r="P147" s="9"/>
      <c r="Q147" s="9"/>
      <c r="S147" s="6"/>
      <c r="Y147" s="6"/>
      <c r="Z147" s="6"/>
      <c r="AF147" s="6"/>
    </row>
    <row r="148" spans="2:32" outlineLevel="1" x14ac:dyDescent="0.2">
      <c r="B148" s="42">
        <f>B147+1</f>
        <v>107</v>
      </c>
      <c r="C148" s="43" t="s">
        <v>288</v>
      </c>
      <c r="D148" s="44" t="s">
        <v>289</v>
      </c>
      <c r="E148" s="45" t="s">
        <v>25</v>
      </c>
      <c r="F148" s="46">
        <v>3</v>
      </c>
      <c r="G148" s="74">
        <f t="shared" si="42"/>
        <v>0</v>
      </c>
      <c r="H148" s="75">
        <f t="shared" si="42"/>
        <v>0</v>
      </c>
      <c r="I148" s="75">
        <f t="shared" si="42"/>
        <v>0</v>
      </c>
      <c r="J148" s="75">
        <f t="shared" si="42"/>
        <v>0</v>
      </c>
      <c r="K148" s="76">
        <f t="shared" si="42"/>
        <v>0</v>
      </c>
      <c r="L148" s="10"/>
      <c r="M148" s="50"/>
      <c r="N148" s="111"/>
      <c r="O148" s="40"/>
      <c r="P148" s="9"/>
      <c r="Q148" s="9"/>
      <c r="S148" s="6"/>
      <c r="Y148" s="6"/>
      <c r="Z148" s="6"/>
      <c r="AF148" s="6"/>
    </row>
    <row r="149" spans="2:32" outlineLevel="1" x14ac:dyDescent="0.2">
      <c r="B149" s="42">
        <f t="shared" ref="B149:B157" si="43">B148+1</f>
        <v>108</v>
      </c>
      <c r="C149" s="43" t="s">
        <v>290</v>
      </c>
      <c r="D149" s="44" t="s">
        <v>291</v>
      </c>
      <c r="E149" s="45" t="s">
        <v>25</v>
      </c>
      <c r="F149" s="46">
        <v>3</v>
      </c>
      <c r="G149" s="74">
        <f t="shared" si="42"/>
        <v>0</v>
      </c>
      <c r="H149" s="75">
        <f t="shared" si="42"/>
        <v>0</v>
      </c>
      <c r="I149" s="75">
        <f t="shared" si="42"/>
        <v>0</v>
      </c>
      <c r="J149" s="75">
        <f t="shared" si="42"/>
        <v>0</v>
      </c>
      <c r="K149" s="76">
        <f t="shared" si="42"/>
        <v>0</v>
      </c>
      <c r="L149" s="10"/>
      <c r="M149" s="50"/>
      <c r="N149" s="111"/>
      <c r="O149" s="40"/>
      <c r="P149" s="9"/>
      <c r="Q149" s="9"/>
      <c r="S149" s="6"/>
      <c r="Y149" s="6"/>
      <c r="Z149" s="6"/>
      <c r="AF149" s="6"/>
    </row>
    <row r="150" spans="2:32" outlineLevel="1" x14ac:dyDescent="0.2">
      <c r="B150" s="42">
        <f t="shared" si="43"/>
        <v>109</v>
      </c>
      <c r="C150" s="43" t="s">
        <v>292</v>
      </c>
      <c r="D150" s="44" t="s">
        <v>293</v>
      </c>
      <c r="E150" s="45" t="s">
        <v>25</v>
      </c>
      <c r="F150" s="46">
        <v>3</v>
      </c>
      <c r="G150" s="74">
        <f t="shared" si="42"/>
        <v>-1.1471351061454307</v>
      </c>
      <c r="H150" s="75">
        <f t="shared" si="42"/>
        <v>-1.1643651133944823</v>
      </c>
      <c r="I150" s="75">
        <f t="shared" si="42"/>
        <v>-1.1799092106292486</v>
      </c>
      <c r="J150" s="75">
        <f t="shared" si="42"/>
        <v>-1.2320878421297818</v>
      </c>
      <c r="K150" s="76">
        <f t="shared" si="42"/>
        <v>-1.3143080363551543</v>
      </c>
      <c r="L150" s="10"/>
      <c r="M150" s="50"/>
      <c r="N150" s="111"/>
      <c r="O150" s="40"/>
      <c r="P150" s="9"/>
      <c r="Q150" s="9"/>
      <c r="S150" s="6"/>
      <c r="Y150" s="6"/>
      <c r="Z150" s="6"/>
      <c r="AF150" s="6"/>
    </row>
    <row r="151" spans="2:32" outlineLevel="1" x14ac:dyDescent="0.2">
      <c r="B151" s="42">
        <f t="shared" si="43"/>
        <v>110</v>
      </c>
      <c r="C151" s="43" t="s">
        <v>294</v>
      </c>
      <c r="D151" s="44" t="s">
        <v>295</v>
      </c>
      <c r="E151" s="45" t="s">
        <v>25</v>
      </c>
      <c r="F151" s="46">
        <v>3</v>
      </c>
      <c r="G151" s="74">
        <f t="shared" si="42"/>
        <v>0</v>
      </c>
      <c r="H151" s="75">
        <f t="shared" si="42"/>
        <v>0</v>
      </c>
      <c r="I151" s="75">
        <f t="shared" si="42"/>
        <v>0</v>
      </c>
      <c r="J151" s="75">
        <f t="shared" si="42"/>
        <v>0</v>
      </c>
      <c r="K151" s="76">
        <f t="shared" si="42"/>
        <v>0</v>
      </c>
      <c r="L151" s="10"/>
      <c r="M151" s="50"/>
      <c r="N151" s="111"/>
      <c r="O151" s="40"/>
      <c r="P151" s="9"/>
      <c r="Q151" s="9"/>
      <c r="S151" s="6"/>
      <c r="Y151" s="6"/>
      <c r="Z151" s="6"/>
      <c r="AF151" s="6"/>
    </row>
    <row r="152" spans="2:32" outlineLevel="1" x14ac:dyDescent="0.2">
      <c r="B152" s="42">
        <f t="shared" si="43"/>
        <v>111</v>
      </c>
      <c r="C152" s="43" t="s">
        <v>296</v>
      </c>
      <c r="D152" s="44" t="s">
        <v>297</v>
      </c>
      <c r="E152" s="45" t="s">
        <v>25</v>
      </c>
      <c r="F152" s="46">
        <v>3</v>
      </c>
      <c r="G152" s="74">
        <f t="shared" si="42"/>
        <v>0</v>
      </c>
      <c r="H152" s="75">
        <f t="shared" si="42"/>
        <v>0</v>
      </c>
      <c r="I152" s="75">
        <f t="shared" si="42"/>
        <v>0</v>
      </c>
      <c r="J152" s="75">
        <f t="shared" si="42"/>
        <v>0</v>
      </c>
      <c r="K152" s="76">
        <f t="shared" si="42"/>
        <v>0</v>
      </c>
      <c r="L152" s="10"/>
      <c r="M152" s="50"/>
      <c r="N152" s="111"/>
      <c r="O152" s="40"/>
      <c r="P152" s="9"/>
      <c r="Q152" s="9"/>
      <c r="S152" s="6"/>
      <c r="Y152" s="6"/>
      <c r="Z152" s="6"/>
      <c r="AF152" s="6"/>
    </row>
    <row r="153" spans="2:32" outlineLevel="1" x14ac:dyDescent="0.2">
      <c r="B153" s="42">
        <f t="shared" si="43"/>
        <v>112</v>
      </c>
      <c r="C153" s="43" t="s">
        <v>298</v>
      </c>
      <c r="D153" s="44" t="s">
        <v>299</v>
      </c>
      <c r="E153" s="45" t="s">
        <v>25</v>
      </c>
      <c r="F153" s="46">
        <v>3</v>
      </c>
      <c r="G153" s="74">
        <f t="shared" si="42"/>
        <v>-9.2837046912209473</v>
      </c>
      <c r="H153" s="75">
        <f t="shared" si="42"/>
        <v>-9.1901058544090048</v>
      </c>
      <c r="I153" s="75">
        <f t="shared" si="42"/>
        <v>-9.1977275487484711</v>
      </c>
      <c r="J153" s="75">
        <f t="shared" si="42"/>
        <v>-9.24740746788666</v>
      </c>
      <c r="K153" s="76">
        <f t="shared" si="42"/>
        <v>-9.375206496672206</v>
      </c>
      <c r="L153" s="10"/>
      <c r="M153" s="50"/>
      <c r="N153" s="111"/>
      <c r="O153" s="40"/>
      <c r="P153" s="9"/>
      <c r="Q153" s="9"/>
      <c r="S153" s="6"/>
      <c r="Y153" s="6"/>
      <c r="Z153" s="6"/>
      <c r="AF153" s="6"/>
    </row>
    <row r="154" spans="2:32" outlineLevel="1" x14ac:dyDescent="0.2">
      <c r="B154" s="42">
        <f t="shared" si="43"/>
        <v>113</v>
      </c>
      <c r="C154" s="43" t="s">
        <v>300</v>
      </c>
      <c r="D154" s="44" t="s">
        <v>301</v>
      </c>
      <c r="E154" s="45" t="s">
        <v>25</v>
      </c>
      <c r="F154" s="46">
        <v>3</v>
      </c>
      <c r="G154" s="74">
        <f t="shared" si="42"/>
        <v>0</v>
      </c>
      <c r="H154" s="75">
        <f t="shared" si="42"/>
        <v>-1.6325679607328981E-2</v>
      </c>
      <c r="I154" s="75">
        <f t="shared" si="42"/>
        <v>-0.15874306064851218</v>
      </c>
      <c r="J154" s="75">
        <f t="shared" si="42"/>
        <v>-0.5779341176612568</v>
      </c>
      <c r="K154" s="76">
        <f t="shared" si="42"/>
        <v>-0.74810764067140467</v>
      </c>
      <c r="L154" s="10"/>
      <c r="M154" s="50"/>
      <c r="N154" s="111"/>
      <c r="O154" s="40"/>
      <c r="P154" s="9"/>
      <c r="Q154" s="9"/>
      <c r="S154" s="6"/>
      <c r="Y154" s="6"/>
      <c r="Z154" s="6"/>
      <c r="AF154" s="6"/>
    </row>
    <row r="155" spans="2:32" outlineLevel="1" x14ac:dyDescent="0.2">
      <c r="B155" s="42">
        <f t="shared" si="43"/>
        <v>114</v>
      </c>
      <c r="C155" s="43" t="s">
        <v>302</v>
      </c>
      <c r="D155" s="44" t="s">
        <v>303</v>
      </c>
      <c r="E155" s="45" t="s">
        <v>25</v>
      </c>
      <c r="F155" s="46">
        <v>3</v>
      </c>
      <c r="G155" s="74">
        <f t="shared" si="42"/>
        <v>0</v>
      </c>
      <c r="H155" s="75">
        <f t="shared" si="42"/>
        <v>0</v>
      </c>
      <c r="I155" s="75">
        <f t="shared" si="42"/>
        <v>0</v>
      </c>
      <c r="J155" s="75">
        <f t="shared" si="42"/>
        <v>0</v>
      </c>
      <c r="K155" s="76">
        <f t="shared" si="42"/>
        <v>0</v>
      </c>
      <c r="L155" s="10"/>
      <c r="M155" s="50"/>
      <c r="N155" s="111"/>
      <c r="O155" s="40"/>
      <c r="P155" s="9"/>
      <c r="Q155" s="9"/>
      <c r="S155" s="6"/>
      <c r="Y155" s="6"/>
      <c r="Z155" s="6"/>
      <c r="AF155" s="6"/>
    </row>
    <row r="156" spans="2:32" outlineLevel="1" x14ac:dyDescent="0.2">
      <c r="B156" s="42">
        <f t="shared" si="43"/>
        <v>115</v>
      </c>
      <c r="C156" s="43" t="s">
        <v>304</v>
      </c>
      <c r="D156" s="44" t="s">
        <v>305</v>
      </c>
      <c r="E156" s="45" t="s">
        <v>25</v>
      </c>
      <c r="F156" s="46">
        <v>3</v>
      </c>
      <c r="G156" s="74">
        <f t="shared" si="42"/>
        <v>-0.15485213673738127</v>
      </c>
      <c r="H156" s="75">
        <f t="shared" si="42"/>
        <v>-0.31844401631858438</v>
      </c>
      <c r="I156" s="75">
        <f t="shared" si="42"/>
        <v>-0.52861250998175768</v>
      </c>
      <c r="J156" s="75">
        <f t="shared" si="42"/>
        <v>-0.79787743614013062</v>
      </c>
      <c r="K156" s="76">
        <f t="shared" si="42"/>
        <v>-1.0970380876538979</v>
      </c>
      <c r="L156" s="10"/>
      <c r="M156" s="50"/>
      <c r="N156" s="111"/>
      <c r="O156" s="40"/>
      <c r="P156" s="9"/>
      <c r="Q156" s="9"/>
      <c r="S156" s="6"/>
      <c r="Y156" s="6"/>
      <c r="Z156" s="6"/>
      <c r="AF156" s="6"/>
    </row>
    <row r="157" spans="2:32" ht="15" outlineLevel="1" thickBot="1" x14ac:dyDescent="0.25">
      <c r="B157" s="55">
        <f t="shared" si="43"/>
        <v>116</v>
      </c>
      <c r="C157" s="56" t="s">
        <v>306</v>
      </c>
      <c r="D157" s="57" t="s">
        <v>307</v>
      </c>
      <c r="E157" s="58" t="s">
        <v>25</v>
      </c>
      <c r="F157" s="59">
        <v>3</v>
      </c>
      <c r="G157" s="87">
        <f t="shared" si="42"/>
        <v>0</v>
      </c>
      <c r="H157" s="88">
        <f t="shared" si="42"/>
        <v>0</v>
      </c>
      <c r="I157" s="88">
        <f t="shared" si="42"/>
        <v>0</v>
      </c>
      <c r="J157" s="88">
        <f t="shared" si="42"/>
        <v>0</v>
      </c>
      <c r="K157" s="89">
        <f t="shared" si="42"/>
        <v>0</v>
      </c>
      <c r="L157" s="10"/>
      <c r="M157" s="63"/>
      <c r="N157" s="100"/>
      <c r="O157" s="40"/>
      <c r="P157" s="9"/>
      <c r="Q157" s="9"/>
      <c r="S157" s="6"/>
      <c r="Y157" s="6"/>
      <c r="Z157" s="6"/>
      <c r="AF157" s="6"/>
    </row>
    <row r="158" spans="2:32" ht="15" outlineLevel="1" thickBot="1" x14ac:dyDescent="0.25">
      <c r="B158" s="10"/>
      <c r="C158" s="10"/>
      <c r="D158" s="10"/>
      <c r="E158" s="10"/>
      <c r="F158" s="10"/>
      <c r="G158" s="10"/>
      <c r="H158" s="10"/>
      <c r="I158" s="10"/>
      <c r="J158" s="10"/>
      <c r="K158" s="10"/>
      <c r="L158" s="10"/>
      <c r="M158" s="65"/>
      <c r="N158" s="65"/>
      <c r="O158" s="40"/>
      <c r="P158" s="9"/>
      <c r="Q158" s="9"/>
      <c r="S158" s="6"/>
      <c r="Y158" s="6"/>
      <c r="Z158" s="6"/>
      <c r="AF158" s="6"/>
    </row>
    <row r="159" spans="2:32" ht="15" outlineLevel="1" thickBot="1" x14ac:dyDescent="0.25">
      <c r="B159" s="14" t="s">
        <v>308</v>
      </c>
      <c r="C159" s="29" t="s">
        <v>309</v>
      </c>
      <c r="D159" s="10"/>
      <c r="E159" s="10"/>
      <c r="F159" s="10"/>
      <c r="G159" s="10"/>
      <c r="H159" s="10"/>
      <c r="I159" s="10"/>
      <c r="J159" s="10"/>
      <c r="K159" s="10"/>
      <c r="L159" s="10"/>
      <c r="M159" s="65"/>
      <c r="N159" s="65"/>
      <c r="O159" s="40"/>
      <c r="P159" s="9"/>
      <c r="Q159" s="9"/>
      <c r="S159" s="6"/>
      <c r="Y159" s="6"/>
      <c r="Z159" s="6"/>
      <c r="AF159" s="6"/>
    </row>
    <row r="160" spans="2:32" outlineLevel="1" x14ac:dyDescent="0.2">
      <c r="B160" s="30">
        <v>117</v>
      </c>
      <c r="C160" s="31" t="s">
        <v>310</v>
      </c>
      <c r="D160" s="32" t="s">
        <v>311</v>
      </c>
      <c r="E160" s="33" t="s">
        <v>25</v>
      </c>
      <c r="F160" s="34">
        <v>3</v>
      </c>
      <c r="G160" s="144">
        <f t="shared" ref="G160:K162" si="44">G34/(1-G$128)</f>
        <v>67.111849687392109</v>
      </c>
      <c r="H160" s="145">
        <f t="shared" si="44"/>
        <v>60.119314869206079</v>
      </c>
      <c r="I160" s="145">
        <f t="shared" si="44"/>
        <v>58.259664534125641</v>
      </c>
      <c r="J160" s="145">
        <f t="shared" si="44"/>
        <v>52.106585604515082</v>
      </c>
      <c r="K160" s="146">
        <f t="shared" si="44"/>
        <v>48.468677628587642</v>
      </c>
      <c r="L160" s="10"/>
      <c r="M160" s="147" t="s">
        <v>312</v>
      </c>
      <c r="N160" s="148"/>
      <c r="O160" s="40"/>
      <c r="P160" s="9"/>
      <c r="Q160" s="9"/>
      <c r="S160" s="6"/>
      <c r="Y160" s="6"/>
      <c r="Z160" s="6"/>
      <c r="AF160" s="6"/>
    </row>
    <row r="161" spans="2:32" outlineLevel="1" x14ac:dyDescent="0.2">
      <c r="B161" s="42">
        <f>B160+1</f>
        <v>118</v>
      </c>
      <c r="C161" s="43" t="s">
        <v>313</v>
      </c>
      <c r="D161" s="44" t="s">
        <v>314</v>
      </c>
      <c r="E161" s="45" t="s">
        <v>25</v>
      </c>
      <c r="F161" s="46">
        <v>3</v>
      </c>
      <c r="G161" s="74">
        <f t="shared" si="44"/>
        <v>0</v>
      </c>
      <c r="H161" s="75">
        <f t="shared" si="44"/>
        <v>0</v>
      </c>
      <c r="I161" s="75">
        <f t="shared" si="44"/>
        <v>0</v>
      </c>
      <c r="J161" s="75">
        <f t="shared" si="44"/>
        <v>0</v>
      </c>
      <c r="K161" s="76">
        <f t="shared" si="44"/>
        <v>0</v>
      </c>
      <c r="L161" s="10"/>
      <c r="M161" s="50"/>
      <c r="N161" s="111"/>
      <c r="O161" s="40"/>
      <c r="P161" s="9"/>
      <c r="Q161" s="9"/>
      <c r="S161" s="6"/>
      <c r="Y161" s="6"/>
      <c r="Z161" s="6"/>
      <c r="AF161" s="6"/>
    </row>
    <row r="162" spans="2:32" outlineLevel="1" x14ac:dyDescent="0.2">
      <c r="B162" s="42">
        <f t="shared" ref="B162:B176" si="45">B161+1</f>
        <v>119</v>
      </c>
      <c r="C162" s="43" t="s">
        <v>315</v>
      </c>
      <c r="D162" s="44" t="s">
        <v>316</v>
      </c>
      <c r="E162" s="45" t="s">
        <v>25</v>
      </c>
      <c r="F162" s="46">
        <v>3</v>
      </c>
      <c r="G162" s="74">
        <f t="shared" si="44"/>
        <v>0</v>
      </c>
      <c r="H162" s="75">
        <f t="shared" si="44"/>
        <v>0</v>
      </c>
      <c r="I162" s="75">
        <f t="shared" si="44"/>
        <v>0</v>
      </c>
      <c r="J162" s="75">
        <f t="shared" si="44"/>
        <v>0</v>
      </c>
      <c r="K162" s="76">
        <f t="shared" si="44"/>
        <v>0</v>
      </c>
      <c r="L162" s="10"/>
      <c r="M162" s="50"/>
      <c r="N162" s="111"/>
      <c r="O162" s="40"/>
      <c r="P162" s="9"/>
      <c r="Q162" s="9"/>
      <c r="S162" s="6"/>
      <c r="Y162" s="6"/>
      <c r="Z162" s="6"/>
      <c r="AF162" s="6"/>
    </row>
    <row r="163" spans="2:32" outlineLevel="1" x14ac:dyDescent="0.2">
      <c r="B163" s="42">
        <f t="shared" si="45"/>
        <v>120</v>
      </c>
      <c r="C163" s="70" t="s">
        <v>317</v>
      </c>
      <c r="D163" s="71" t="s">
        <v>318</v>
      </c>
      <c r="E163" s="72" t="s">
        <v>25</v>
      </c>
      <c r="F163" s="73">
        <v>3</v>
      </c>
      <c r="G163" s="74">
        <f>G160+G162</f>
        <v>67.111849687392109</v>
      </c>
      <c r="H163" s="75">
        <f>H160+H162</f>
        <v>60.119314869206079</v>
      </c>
      <c r="I163" s="75">
        <f>I160+I162</f>
        <v>58.259664534125641</v>
      </c>
      <c r="J163" s="75">
        <f>J160+J162</f>
        <v>52.106585604515082</v>
      </c>
      <c r="K163" s="76">
        <f>K160+K162</f>
        <v>48.468677628587642</v>
      </c>
      <c r="L163" s="10"/>
      <c r="M163" s="50" t="s">
        <v>319</v>
      </c>
      <c r="N163" s="111"/>
      <c r="O163" s="40"/>
      <c r="P163" s="9"/>
      <c r="Q163" s="9"/>
      <c r="S163" s="6"/>
      <c r="Y163" s="6"/>
      <c r="Z163" s="6"/>
      <c r="AF163" s="6"/>
    </row>
    <row r="164" spans="2:32" outlineLevel="1" x14ac:dyDescent="0.2">
      <c r="B164" s="42">
        <f t="shared" si="45"/>
        <v>121</v>
      </c>
      <c r="C164" s="43" t="s">
        <v>320</v>
      </c>
      <c r="D164" s="44" t="s">
        <v>321</v>
      </c>
      <c r="E164" s="45" t="s">
        <v>25</v>
      </c>
      <c r="F164" s="46">
        <v>3</v>
      </c>
      <c r="G164" s="74">
        <f t="shared" ref="G164:K166" si="46">G38/(1-G$128)</f>
        <v>17.757064058878942</v>
      </c>
      <c r="H164" s="75">
        <f t="shared" si="46"/>
        <v>14.814727751391533</v>
      </c>
      <c r="I164" s="75">
        <f t="shared" si="46"/>
        <v>14.603507008683543</v>
      </c>
      <c r="J164" s="75">
        <f t="shared" si="46"/>
        <v>16.559288492003287</v>
      </c>
      <c r="K164" s="76">
        <f t="shared" si="46"/>
        <v>20.655227695678562</v>
      </c>
      <c r="L164" s="10"/>
      <c r="M164" s="50"/>
      <c r="N164" s="111"/>
      <c r="O164" s="40"/>
      <c r="P164" s="9"/>
      <c r="Q164" s="9"/>
      <c r="S164" s="6"/>
      <c r="Y164" s="6"/>
      <c r="Z164" s="6"/>
      <c r="AF164" s="6"/>
    </row>
    <row r="165" spans="2:32" outlineLevel="1" x14ac:dyDescent="0.2">
      <c r="B165" s="42">
        <f t="shared" si="45"/>
        <v>122</v>
      </c>
      <c r="C165" s="43" t="s">
        <v>322</v>
      </c>
      <c r="D165" s="44" t="s">
        <v>323</v>
      </c>
      <c r="E165" s="45" t="s">
        <v>25</v>
      </c>
      <c r="F165" s="46">
        <v>3</v>
      </c>
      <c r="G165" s="74">
        <f t="shared" si="46"/>
        <v>0</v>
      </c>
      <c r="H165" s="75">
        <f t="shared" si="46"/>
        <v>0</v>
      </c>
      <c r="I165" s="75">
        <f t="shared" si="46"/>
        <v>0</v>
      </c>
      <c r="J165" s="75">
        <f t="shared" si="46"/>
        <v>0</v>
      </c>
      <c r="K165" s="76">
        <f t="shared" si="46"/>
        <v>0</v>
      </c>
      <c r="L165" s="10"/>
      <c r="M165" s="50"/>
      <c r="N165" s="111"/>
      <c r="O165" s="40"/>
      <c r="P165" s="9"/>
      <c r="Q165" s="9"/>
      <c r="S165" s="6"/>
      <c r="Y165" s="6"/>
      <c r="Z165" s="6"/>
      <c r="AF165" s="6"/>
    </row>
    <row r="166" spans="2:32" outlineLevel="1" x14ac:dyDescent="0.2">
      <c r="B166" s="42">
        <f t="shared" si="45"/>
        <v>123</v>
      </c>
      <c r="C166" s="80" t="s">
        <v>324</v>
      </c>
      <c r="D166" s="71" t="s">
        <v>325</v>
      </c>
      <c r="E166" s="72" t="s">
        <v>25</v>
      </c>
      <c r="F166" s="73">
        <v>3</v>
      </c>
      <c r="G166" s="74">
        <f t="shared" si="46"/>
        <v>0</v>
      </c>
      <c r="H166" s="75">
        <f t="shared" si="46"/>
        <v>0</v>
      </c>
      <c r="I166" s="75">
        <f t="shared" si="46"/>
        <v>0</v>
      </c>
      <c r="J166" s="75">
        <f t="shared" si="46"/>
        <v>0</v>
      </c>
      <c r="K166" s="76">
        <f t="shared" si="46"/>
        <v>0</v>
      </c>
      <c r="L166" s="10"/>
      <c r="M166" s="50"/>
      <c r="N166" s="111"/>
      <c r="O166" s="40"/>
      <c r="P166" s="9"/>
      <c r="Q166" s="9"/>
      <c r="S166" s="6"/>
      <c r="Y166" s="6"/>
      <c r="Z166" s="6"/>
      <c r="AF166" s="6"/>
    </row>
    <row r="167" spans="2:32" outlineLevel="1" x14ac:dyDescent="0.2">
      <c r="B167" s="42">
        <f t="shared" si="45"/>
        <v>124</v>
      </c>
      <c r="C167" s="70" t="s">
        <v>326</v>
      </c>
      <c r="D167" s="71" t="s">
        <v>327</v>
      </c>
      <c r="E167" s="72" t="s">
        <v>25</v>
      </c>
      <c r="F167" s="73">
        <v>3</v>
      </c>
      <c r="G167" s="74">
        <f>G164+G166</f>
        <v>17.757064058878942</v>
      </c>
      <c r="H167" s="75">
        <f>H164+H166</f>
        <v>14.814727751391533</v>
      </c>
      <c r="I167" s="75">
        <f>I164+I166</f>
        <v>14.603507008683543</v>
      </c>
      <c r="J167" s="75">
        <f>J164+J166</f>
        <v>16.559288492003287</v>
      </c>
      <c r="K167" s="76">
        <f>K164+K166</f>
        <v>20.655227695678562</v>
      </c>
      <c r="L167" s="10"/>
      <c r="M167" s="50" t="s">
        <v>328</v>
      </c>
      <c r="N167" s="111"/>
      <c r="O167" s="40"/>
      <c r="P167" s="9"/>
      <c r="Q167" s="9"/>
      <c r="S167" s="6"/>
      <c r="Y167" s="6"/>
      <c r="Z167" s="6"/>
      <c r="AF167" s="6"/>
    </row>
    <row r="168" spans="2:32" outlineLevel="1" x14ac:dyDescent="0.2">
      <c r="B168" s="42">
        <f t="shared" si="45"/>
        <v>125</v>
      </c>
      <c r="C168" s="43" t="s">
        <v>329</v>
      </c>
      <c r="D168" s="44" t="s">
        <v>330</v>
      </c>
      <c r="E168" s="45" t="s">
        <v>25</v>
      </c>
      <c r="F168" s="46">
        <v>3</v>
      </c>
      <c r="G168" s="74">
        <f t="shared" ref="G168:K169" si="47">G42/(1-G$128)</f>
        <v>24.050415715971724</v>
      </c>
      <c r="H168" s="75">
        <f t="shared" si="47"/>
        <v>28.928794566112231</v>
      </c>
      <c r="I168" s="75">
        <f t="shared" si="47"/>
        <v>27.74730800905964</v>
      </c>
      <c r="J168" s="75">
        <f t="shared" si="47"/>
        <v>44.278753915426535</v>
      </c>
      <c r="K168" s="76">
        <f t="shared" si="47"/>
        <v>48.910970638381229</v>
      </c>
      <c r="L168" s="10"/>
      <c r="M168" s="50"/>
      <c r="N168" s="111"/>
      <c r="O168" s="40"/>
      <c r="P168" s="9"/>
      <c r="Q168" s="9"/>
      <c r="S168" s="6"/>
      <c r="Y168" s="6"/>
      <c r="Z168" s="6"/>
      <c r="AF168" s="6"/>
    </row>
    <row r="169" spans="2:32" outlineLevel="1" x14ac:dyDescent="0.2">
      <c r="B169" s="42">
        <f t="shared" si="45"/>
        <v>126</v>
      </c>
      <c r="C169" s="80" t="s">
        <v>331</v>
      </c>
      <c r="D169" s="44" t="s">
        <v>332</v>
      </c>
      <c r="E169" s="72" t="s">
        <v>25</v>
      </c>
      <c r="F169" s="73">
        <v>3</v>
      </c>
      <c r="G169" s="74">
        <f t="shared" si="47"/>
        <v>0</v>
      </c>
      <c r="H169" s="75">
        <f t="shared" si="47"/>
        <v>0</v>
      </c>
      <c r="I169" s="75">
        <f t="shared" si="47"/>
        <v>0</v>
      </c>
      <c r="J169" s="75">
        <f t="shared" si="47"/>
        <v>0</v>
      </c>
      <c r="K169" s="76">
        <f t="shared" si="47"/>
        <v>0</v>
      </c>
      <c r="L169" s="10"/>
      <c r="M169" s="50"/>
      <c r="N169" s="111"/>
      <c r="O169" s="40"/>
      <c r="P169" s="9"/>
      <c r="Q169" s="9"/>
      <c r="S169" s="6"/>
      <c r="Y169" s="6"/>
      <c r="Z169" s="6"/>
      <c r="AF169" s="6"/>
    </row>
    <row r="170" spans="2:32" outlineLevel="1" x14ac:dyDescent="0.2">
      <c r="B170" s="42">
        <f t="shared" si="45"/>
        <v>127</v>
      </c>
      <c r="C170" s="70" t="s">
        <v>333</v>
      </c>
      <c r="D170" s="71" t="s">
        <v>334</v>
      </c>
      <c r="E170" s="72" t="s">
        <v>25</v>
      </c>
      <c r="F170" s="73">
        <v>3</v>
      </c>
      <c r="G170" s="74">
        <f>SUM(G168:G169)</f>
        <v>24.050415715971724</v>
      </c>
      <c r="H170" s="75">
        <f>SUM(H168:H169)</f>
        <v>28.928794566112231</v>
      </c>
      <c r="I170" s="75">
        <f>SUM(I168:I169)</f>
        <v>27.74730800905964</v>
      </c>
      <c r="J170" s="75">
        <f>SUM(J168:J169)</f>
        <v>44.278753915426535</v>
      </c>
      <c r="K170" s="76">
        <f>SUM(K168:K169)</f>
        <v>48.910970638381229</v>
      </c>
      <c r="L170" s="10"/>
      <c r="M170" s="50" t="s">
        <v>335</v>
      </c>
      <c r="N170" s="111"/>
      <c r="O170" s="40"/>
      <c r="P170" s="9"/>
      <c r="Q170" s="9"/>
      <c r="S170" s="6"/>
      <c r="Y170" s="6"/>
      <c r="Z170" s="6"/>
      <c r="AF170" s="6"/>
    </row>
    <row r="171" spans="2:32" outlineLevel="1" x14ac:dyDescent="0.2">
      <c r="B171" s="42">
        <f t="shared" si="45"/>
        <v>128</v>
      </c>
      <c r="C171" s="43" t="s">
        <v>336</v>
      </c>
      <c r="D171" s="44" t="s">
        <v>337</v>
      </c>
      <c r="E171" s="45" t="s">
        <v>25</v>
      </c>
      <c r="F171" s="46">
        <v>3</v>
      </c>
      <c r="G171" s="74">
        <f t="shared" ref="G171:K172" si="48">G45/(1-G$128)</f>
        <v>27.039353092949344</v>
      </c>
      <c r="H171" s="75">
        <f t="shared" si="48"/>
        <v>27.546184657976521</v>
      </c>
      <c r="I171" s="75">
        <f t="shared" si="48"/>
        <v>25.839777670645304</v>
      </c>
      <c r="J171" s="75">
        <f t="shared" si="48"/>
        <v>23.714836345257542</v>
      </c>
      <c r="K171" s="76">
        <f t="shared" si="48"/>
        <v>24.48702743352143</v>
      </c>
      <c r="L171" s="10"/>
      <c r="M171" s="50"/>
      <c r="N171" s="111"/>
      <c r="O171" s="40"/>
      <c r="P171" s="9"/>
      <c r="Q171" s="9"/>
      <c r="S171" s="6"/>
      <c r="Y171" s="6"/>
      <c r="Z171" s="6"/>
      <c r="AF171" s="6"/>
    </row>
    <row r="172" spans="2:32" outlineLevel="1" x14ac:dyDescent="0.2">
      <c r="B172" s="42">
        <f t="shared" si="45"/>
        <v>129</v>
      </c>
      <c r="C172" s="80" t="s">
        <v>338</v>
      </c>
      <c r="D172" s="71" t="s">
        <v>339</v>
      </c>
      <c r="E172" s="72" t="s">
        <v>25</v>
      </c>
      <c r="F172" s="73">
        <v>3</v>
      </c>
      <c r="G172" s="74">
        <f t="shared" si="48"/>
        <v>0</v>
      </c>
      <c r="H172" s="75">
        <f t="shared" si="48"/>
        <v>0</v>
      </c>
      <c r="I172" s="75">
        <f t="shared" si="48"/>
        <v>0</v>
      </c>
      <c r="J172" s="75">
        <f t="shared" si="48"/>
        <v>0</v>
      </c>
      <c r="K172" s="76">
        <f t="shared" si="48"/>
        <v>0</v>
      </c>
      <c r="L172" s="10"/>
      <c r="M172" s="50"/>
      <c r="N172" s="111"/>
      <c r="O172" s="40"/>
      <c r="P172" s="9"/>
      <c r="Q172" s="9"/>
      <c r="S172" s="6"/>
      <c r="Y172" s="6"/>
      <c r="Z172" s="6"/>
      <c r="AF172" s="6"/>
    </row>
    <row r="173" spans="2:32" outlineLevel="1" x14ac:dyDescent="0.2">
      <c r="B173" s="42">
        <f t="shared" si="45"/>
        <v>130</v>
      </c>
      <c r="C173" s="70" t="s">
        <v>340</v>
      </c>
      <c r="D173" s="71" t="s">
        <v>341</v>
      </c>
      <c r="E173" s="72" t="s">
        <v>25</v>
      </c>
      <c r="F173" s="73">
        <v>3</v>
      </c>
      <c r="G173" s="74">
        <f>SUM(G171:G172)</f>
        <v>27.039353092949344</v>
      </c>
      <c r="H173" s="75">
        <f>SUM(H171:H172)</f>
        <v>27.546184657976521</v>
      </c>
      <c r="I173" s="75">
        <f>SUM(I171:I172)</f>
        <v>25.839777670645304</v>
      </c>
      <c r="J173" s="75">
        <f>SUM(J171:J172)</f>
        <v>23.714836345257542</v>
      </c>
      <c r="K173" s="76">
        <f>SUM(K171:K172)</f>
        <v>24.48702743352143</v>
      </c>
      <c r="L173" s="10"/>
      <c r="M173" s="50" t="s">
        <v>342</v>
      </c>
      <c r="N173" s="111"/>
      <c r="O173" s="40"/>
      <c r="P173" s="9"/>
      <c r="Q173" s="9"/>
      <c r="S173" s="6"/>
      <c r="Y173" s="6"/>
      <c r="Z173" s="6"/>
      <c r="AF173" s="6"/>
    </row>
    <row r="174" spans="2:32" outlineLevel="1" x14ac:dyDescent="0.2">
      <c r="B174" s="42">
        <f t="shared" si="45"/>
        <v>131</v>
      </c>
      <c r="C174" s="43" t="s">
        <v>343</v>
      </c>
      <c r="D174" s="44" t="s">
        <v>344</v>
      </c>
      <c r="E174" s="45" t="s">
        <v>25</v>
      </c>
      <c r="F174" s="46">
        <v>3</v>
      </c>
      <c r="G174" s="74">
        <f t="shared" ref="G174:K175" si="49">G48/(1-G$128)</f>
        <v>0</v>
      </c>
      <c r="H174" s="75">
        <f t="shared" si="49"/>
        <v>0</v>
      </c>
      <c r="I174" s="75">
        <f t="shared" si="49"/>
        <v>0</v>
      </c>
      <c r="J174" s="75">
        <f t="shared" si="49"/>
        <v>0</v>
      </c>
      <c r="K174" s="76">
        <f t="shared" si="49"/>
        <v>0</v>
      </c>
      <c r="L174" s="10"/>
      <c r="M174" s="50"/>
      <c r="N174" s="111"/>
      <c r="O174" s="40"/>
      <c r="P174" s="9"/>
      <c r="Q174" s="9"/>
      <c r="S174" s="6"/>
      <c r="Y174" s="6"/>
      <c r="Z174" s="6"/>
      <c r="AF174" s="6"/>
    </row>
    <row r="175" spans="2:32" outlineLevel="1" x14ac:dyDescent="0.2">
      <c r="B175" s="42">
        <f t="shared" si="45"/>
        <v>132</v>
      </c>
      <c r="C175" s="80" t="s">
        <v>345</v>
      </c>
      <c r="D175" s="71" t="s">
        <v>346</v>
      </c>
      <c r="E175" s="72" t="s">
        <v>25</v>
      </c>
      <c r="F175" s="73">
        <v>3</v>
      </c>
      <c r="G175" s="74">
        <f t="shared" si="49"/>
        <v>0</v>
      </c>
      <c r="H175" s="75">
        <f t="shared" si="49"/>
        <v>0</v>
      </c>
      <c r="I175" s="75">
        <f t="shared" si="49"/>
        <v>0</v>
      </c>
      <c r="J175" s="75">
        <f t="shared" si="49"/>
        <v>0</v>
      </c>
      <c r="K175" s="76">
        <f t="shared" si="49"/>
        <v>0</v>
      </c>
      <c r="L175" s="10"/>
      <c r="M175" s="50"/>
      <c r="N175" s="111"/>
      <c r="O175" s="40"/>
      <c r="P175" s="9"/>
      <c r="Q175" s="9"/>
      <c r="S175" s="6"/>
      <c r="Y175" s="6"/>
      <c r="Z175" s="6"/>
      <c r="AF175" s="6"/>
    </row>
    <row r="176" spans="2:32" ht="15" outlineLevel="1" thickBot="1" x14ac:dyDescent="0.25">
      <c r="B176" s="55">
        <f t="shared" si="45"/>
        <v>133</v>
      </c>
      <c r="C176" s="86" t="s">
        <v>347</v>
      </c>
      <c r="D176" s="57" t="s">
        <v>348</v>
      </c>
      <c r="E176" s="58" t="s">
        <v>25</v>
      </c>
      <c r="F176" s="59">
        <v>3</v>
      </c>
      <c r="G176" s="87">
        <f>SUM(G174:G175)</f>
        <v>0</v>
      </c>
      <c r="H176" s="88">
        <f>SUM(H174:H175)</f>
        <v>0</v>
      </c>
      <c r="I176" s="88">
        <f>SUM(I174:I175)</f>
        <v>0</v>
      </c>
      <c r="J176" s="88">
        <f>SUM(J174:J175)</f>
        <v>0</v>
      </c>
      <c r="K176" s="89">
        <f>SUM(K174:K175)</f>
        <v>0</v>
      </c>
      <c r="L176" s="10"/>
      <c r="M176" s="90" t="s">
        <v>349</v>
      </c>
      <c r="N176" s="91"/>
      <c r="O176" s="40"/>
      <c r="P176" s="9"/>
      <c r="Q176" s="9"/>
      <c r="S176" s="6"/>
      <c r="Y176" s="6"/>
      <c r="Z176" s="6"/>
      <c r="AF176" s="6"/>
    </row>
    <row r="177" spans="2:32" ht="15" outlineLevel="1" thickBot="1" x14ac:dyDescent="0.25">
      <c r="B177" s="10"/>
      <c r="C177" s="10"/>
      <c r="D177" s="10"/>
      <c r="E177" s="10"/>
      <c r="F177" s="10"/>
      <c r="G177" s="10"/>
      <c r="H177" s="10"/>
      <c r="I177" s="10"/>
      <c r="J177" s="10"/>
      <c r="K177" s="10"/>
      <c r="L177" s="10"/>
      <c r="M177" s="65"/>
      <c r="N177" s="65"/>
      <c r="O177" s="40"/>
      <c r="P177" s="9"/>
      <c r="Q177" s="9"/>
      <c r="S177" s="6"/>
      <c r="Y177" s="6"/>
      <c r="Z177" s="6"/>
      <c r="AF177" s="6"/>
    </row>
    <row r="178" spans="2:32" ht="15" outlineLevel="1" thickBot="1" x14ac:dyDescent="0.25">
      <c r="B178" s="14" t="s">
        <v>350</v>
      </c>
      <c r="C178" s="29" t="s">
        <v>351</v>
      </c>
      <c r="D178" s="10"/>
      <c r="E178" s="10"/>
      <c r="F178" s="10"/>
      <c r="G178" s="10"/>
      <c r="H178" s="10"/>
      <c r="I178" s="10"/>
      <c r="J178" s="10"/>
      <c r="K178" s="10"/>
      <c r="L178" s="10"/>
      <c r="M178" s="65"/>
      <c r="N178" s="65"/>
      <c r="O178" s="40"/>
      <c r="P178" s="9"/>
      <c r="Q178" s="9"/>
      <c r="S178" s="6"/>
      <c r="Y178" s="6"/>
      <c r="Z178" s="6"/>
      <c r="AF178" s="6"/>
    </row>
    <row r="179" spans="2:32" outlineLevel="1" x14ac:dyDescent="0.2">
      <c r="B179" s="30">
        <v>134</v>
      </c>
      <c r="C179" s="31" t="s">
        <v>352</v>
      </c>
      <c r="D179" s="32" t="s">
        <v>353</v>
      </c>
      <c r="E179" s="33" t="s">
        <v>25</v>
      </c>
      <c r="F179" s="34">
        <v>3</v>
      </c>
      <c r="G179" s="144">
        <f t="shared" ref="G179:K181" si="50">G53/(1-G$128)</f>
        <v>-66.388831565092843</v>
      </c>
      <c r="H179" s="145">
        <f t="shared" si="50"/>
        <v>-64.166225569047043</v>
      </c>
      <c r="I179" s="145">
        <f t="shared" si="50"/>
        <v>-63.783392083708577</v>
      </c>
      <c r="J179" s="145">
        <f t="shared" si="50"/>
        <v>-60.645384258377426</v>
      </c>
      <c r="K179" s="146">
        <f t="shared" si="50"/>
        <v>-58.552138365673429</v>
      </c>
      <c r="L179" s="10"/>
      <c r="M179" s="147" t="s">
        <v>354</v>
      </c>
      <c r="N179" s="148"/>
      <c r="O179" s="40"/>
      <c r="P179" s="9"/>
      <c r="Q179" s="9"/>
      <c r="S179" s="6"/>
      <c r="Y179" s="6"/>
      <c r="Z179" s="6"/>
      <c r="AF179" s="6"/>
    </row>
    <row r="180" spans="2:32" outlineLevel="1" x14ac:dyDescent="0.2">
      <c r="B180" s="42">
        <f>B179+1</f>
        <v>135</v>
      </c>
      <c r="C180" s="43" t="s">
        <v>355</v>
      </c>
      <c r="D180" s="44" t="s">
        <v>356</v>
      </c>
      <c r="E180" s="45" t="s">
        <v>25</v>
      </c>
      <c r="F180" s="46">
        <v>3</v>
      </c>
      <c r="G180" s="74">
        <f t="shared" si="50"/>
        <v>0</v>
      </c>
      <c r="H180" s="75">
        <f t="shared" si="50"/>
        <v>0</v>
      </c>
      <c r="I180" s="75">
        <f t="shared" si="50"/>
        <v>0</v>
      </c>
      <c r="J180" s="75">
        <f t="shared" si="50"/>
        <v>0</v>
      </c>
      <c r="K180" s="76">
        <f t="shared" si="50"/>
        <v>0</v>
      </c>
      <c r="L180" s="10"/>
      <c r="M180" s="50"/>
      <c r="N180" s="111"/>
      <c r="O180" s="40"/>
      <c r="P180" s="9"/>
      <c r="Q180" s="9"/>
      <c r="S180" s="6"/>
      <c r="Y180" s="6"/>
      <c r="Z180" s="6"/>
      <c r="AF180" s="6"/>
    </row>
    <row r="181" spans="2:32" outlineLevel="1" x14ac:dyDescent="0.2">
      <c r="B181" s="42">
        <f t="shared" ref="B181:B195" si="51">B180+1</f>
        <v>136</v>
      </c>
      <c r="C181" s="43" t="s">
        <v>357</v>
      </c>
      <c r="D181" s="44" t="s">
        <v>358</v>
      </c>
      <c r="E181" s="45" t="s">
        <v>25</v>
      </c>
      <c r="F181" s="46">
        <v>3</v>
      </c>
      <c r="G181" s="74">
        <f t="shared" si="50"/>
        <v>0</v>
      </c>
      <c r="H181" s="75">
        <f t="shared" si="50"/>
        <v>0</v>
      </c>
      <c r="I181" s="75">
        <f t="shared" si="50"/>
        <v>0</v>
      </c>
      <c r="J181" s="75">
        <f t="shared" si="50"/>
        <v>0</v>
      </c>
      <c r="K181" s="76">
        <f t="shared" si="50"/>
        <v>0</v>
      </c>
      <c r="L181" s="10"/>
      <c r="M181" s="50"/>
      <c r="N181" s="111"/>
      <c r="O181" s="40"/>
      <c r="P181" s="9"/>
      <c r="Q181" s="9"/>
      <c r="S181" s="6"/>
      <c r="Y181" s="6"/>
      <c r="Z181" s="6"/>
      <c r="AF181" s="6"/>
    </row>
    <row r="182" spans="2:32" outlineLevel="1" x14ac:dyDescent="0.2">
      <c r="B182" s="42">
        <f t="shared" si="51"/>
        <v>137</v>
      </c>
      <c r="C182" s="70" t="s">
        <v>359</v>
      </c>
      <c r="D182" s="71" t="s">
        <v>360</v>
      </c>
      <c r="E182" s="72" t="s">
        <v>25</v>
      </c>
      <c r="F182" s="73">
        <v>3</v>
      </c>
      <c r="G182" s="74">
        <f>G179+G181</f>
        <v>-66.388831565092843</v>
      </c>
      <c r="H182" s="75">
        <f>H179+H181</f>
        <v>-64.166225569047043</v>
      </c>
      <c r="I182" s="75">
        <f>I179+I181</f>
        <v>-63.783392083708577</v>
      </c>
      <c r="J182" s="75">
        <f>J179+J181</f>
        <v>-60.645384258377426</v>
      </c>
      <c r="K182" s="76">
        <f>K179+K181</f>
        <v>-58.552138365673429</v>
      </c>
      <c r="L182" s="10"/>
      <c r="M182" s="50" t="s">
        <v>361</v>
      </c>
      <c r="N182" s="111"/>
      <c r="O182" s="40"/>
      <c r="P182" s="9"/>
      <c r="Q182" s="9"/>
      <c r="S182" s="6"/>
      <c r="Y182" s="6"/>
      <c r="Z182" s="6"/>
      <c r="AF182" s="6"/>
    </row>
    <row r="183" spans="2:32" outlineLevel="1" x14ac:dyDescent="0.2">
      <c r="B183" s="42">
        <f t="shared" si="51"/>
        <v>138</v>
      </c>
      <c r="C183" s="43" t="s">
        <v>362</v>
      </c>
      <c r="D183" s="44" t="s">
        <v>363</v>
      </c>
      <c r="E183" s="45" t="s">
        <v>25</v>
      </c>
      <c r="F183" s="46">
        <v>3</v>
      </c>
      <c r="G183" s="74">
        <f t="shared" ref="G183:K185" si="52">G57/(1-G$128)</f>
        <v>-14.577774435843459</v>
      </c>
      <c r="H183" s="75">
        <f t="shared" si="52"/>
        <v>-15.496540292288215</v>
      </c>
      <c r="I183" s="75">
        <f t="shared" si="52"/>
        <v>-15.981640086412295</v>
      </c>
      <c r="J183" s="75">
        <f t="shared" si="52"/>
        <v>-17.963915574779382</v>
      </c>
      <c r="K183" s="76">
        <f t="shared" si="52"/>
        <v>-21.585077687925295</v>
      </c>
      <c r="L183" s="10"/>
      <c r="M183" s="50"/>
      <c r="N183" s="111"/>
      <c r="O183" s="40"/>
      <c r="P183" s="9"/>
      <c r="Q183" s="9"/>
      <c r="S183" s="6"/>
      <c r="Y183" s="6"/>
      <c r="Z183" s="6"/>
      <c r="AF183" s="6"/>
    </row>
    <row r="184" spans="2:32" outlineLevel="1" x14ac:dyDescent="0.2">
      <c r="B184" s="42">
        <f t="shared" si="51"/>
        <v>139</v>
      </c>
      <c r="C184" s="43" t="s">
        <v>364</v>
      </c>
      <c r="D184" s="44" t="s">
        <v>365</v>
      </c>
      <c r="E184" s="45" t="s">
        <v>25</v>
      </c>
      <c r="F184" s="46">
        <v>3</v>
      </c>
      <c r="G184" s="74">
        <f t="shared" si="52"/>
        <v>0</v>
      </c>
      <c r="H184" s="75">
        <f t="shared" si="52"/>
        <v>0</v>
      </c>
      <c r="I184" s="75">
        <f t="shared" si="52"/>
        <v>0</v>
      </c>
      <c r="J184" s="75">
        <f t="shared" si="52"/>
        <v>0</v>
      </c>
      <c r="K184" s="76">
        <f t="shared" si="52"/>
        <v>0</v>
      </c>
      <c r="L184" s="10"/>
      <c r="M184" s="50"/>
      <c r="N184" s="111"/>
      <c r="O184" s="40"/>
      <c r="P184" s="9"/>
      <c r="Q184" s="9"/>
      <c r="S184" s="6"/>
      <c r="Y184" s="6"/>
      <c r="Z184" s="6"/>
      <c r="AF184" s="6"/>
    </row>
    <row r="185" spans="2:32" outlineLevel="1" x14ac:dyDescent="0.2">
      <c r="B185" s="42">
        <f t="shared" si="51"/>
        <v>140</v>
      </c>
      <c r="C185" s="80" t="s">
        <v>366</v>
      </c>
      <c r="D185" s="71" t="s">
        <v>367</v>
      </c>
      <c r="E185" s="72" t="s">
        <v>25</v>
      </c>
      <c r="F185" s="73">
        <v>3</v>
      </c>
      <c r="G185" s="74">
        <f t="shared" si="52"/>
        <v>0</v>
      </c>
      <c r="H185" s="75">
        <f t="shared" si="52"/>
        <v>0</v>
      </c>
      <c r="I185" s="75">
        <f t="shared" si="52"/>
        <v>0</v>
      </c>
      <c r="J185" s="75">
        <f t="shared" si="52"/>
        <v>0</v>
      </c>
      <c r="K185" s="76">
        <f t="shared" si="52"/>
        <v>0</v>
      </c>
      <c r="L185" s="10"/>
      <c r="M185" s="50"/>
      <c r="N185" s="111"/>
      <c r="O185" s="40"/>
      <c r="P185" s="9"/>
      <c r="Q185" s="9"/>
      <c r="S185" s="6"/>
      <c r="Y185" s="6"/>
      <c r="Z185" s="6"/>
      <c r="AF185" s="6"/>
    </row>
    <row r="186" spans="2:32" outlineLevel="1" x14ac:dyDescent="0.2">
      <c r="B186" s="42">
        <f t="shared" si="51"/>
        <v>141</v>
      </c>
      <c r="C186" s="70" t="s">
        <v>368</v>
      </c>
      <c r="D186" s="71" t="s">
        <v>369</v>
      </c>
      <c r="E186" s="72" t="s">
        <v>25</v>
      </c>
      <c r="F186" s="73">
        <v>3</v>
      </c>
      <c r="G186" s="74">
        <f>G183+G185</f>
        <v>-14.577774435843459</v>
      </c>
      <c r="H186" s="75">
        <f>H183+H185</f>
        <v>-15.496540292288215</v>
      </c>
      <c r="I186" s="75">
        <f>I183+I185</f>
        <v>-15.981640086412295</v>
      </c>
      <c r="J186" s="75">
        <f>J183+J185</f>
        <v>-17.963915574779382</v>
      </c>
      <c r="K186" s="76">
        <f>K183+K185</f>
        <v>-21.585077687925295</v>
      </c>
      <c r="L186" s="10"/>
      <c r="M186" s="50" t="s">
        <v>370</v>
      </c>
      <c r="N186" s="111"/>
      <c r="O186" s="40"/>
      <c r="P186" s="9"/>
      <c r="Q186" s="9"/>
      <c r="S186" s="6"/>
      <c r="Y186" s="6"/>
      <c r="Z186" s="6"/>
      <c r="AF186" s="6"/>
    </row>
    <row r="187" spans="2:32" outlineLevel="1" x14ac:dyDescent="0.2">
      <c r="B187" s="42">
        <f t="shared" si="51"/>
        <v>142</v>
      </c>
      <c r="C187" s="43" t="s">
        <v>371</v>
      </c>
      <c r="D187" s="44" t="s">
        <v>372</v>
      </c>
      <c r="E187" s="45" t="s">
        <v>25</v>
      </c>
      <c r="F187" s="46">
        <v>3</v>
      </c>
      <c r="G187" s="74">
        <f t="shared" ref="G187:K188" si="53">G61/(1-G$128)</f>
        <v>-112.74281136592033</v>
      </c>
      <c r="H187" s="75">
        <f t="shared" si="53"/>
        <v>-115.27444999593027</v>
      </c>
      <c r="I187" s="75">
        <f t="shared" si="53"/>
        <v>-103.79429580910916</v>
      </c>
      <c r="J187" s="75">
        <f t="shared" si="53"/>
        <v>-139.51243812872966</v>
      </c>
      <c r="K187" s="76">
        <f t="shared" si="53"/>
        <v>-111.50791019586491</v>
      </c>
      <c r="L187" s="10"/>
      <c r="M187" s="50"/>
      <c r="N187" s="111"/>
      <c r="O187" s="40"/>
      <c r="P187" s="9"/>
      <c r="Q187" s="9"/>
      <c r="S187" s="6"/>
      <c r="Y187" s="6"/>
      <c r="Z187" s="6"/>
      <c r="AF187" s="6"/>
    </row>
    <row r="188" spans="2:32" outlineLevel="1" x14ac:dyDescent="0.2">
      <c r="B188" s="42">
        <f t="shared" si="51"/>
        <v>143</v>
      </c>
      <c r="C188" s="80" t="s">
        <v>373</v>
      </c>
      <c r="D188" s="44" t="s">
        <v>374</v>
      </c>
      <c r="E188" s="72" t="s">
        <v>25</v>
      </c>
      <c r="F188" s="73">
        <v>3</v>
      </c>
      <c r="G188" s="74">
        <f t="shared" si="53"/>
        <v>0</v>
      </c>
      <c r="H188" s="75">
        <f t="shared" si="53"/>
        <v>0</v>
      </c>
      <c r="I188" s="75">
        <f t="shared" si="53"/>
        <v>0</v>
      </c>
      <c r="J188" s="75">
        <f t="shared" si="53"/>
        <v>0</v>
      </c>
      <c r="K188" s="76">
        <f t="shared" si="53"/>
        <v>0</v>
      </c>
      <c r="L188" s="10"/>
      <c r="M188" s="50"/>
      <c r="N188" s="111"/>
      <c r="O188" s="40"/>
      <c r="P188" s="9"/>
      <c r="Q188" s="9"/>
      <c r="S188" s="6"/>
      <c r="Y188" s="6"/>
      <c r="Z188" s="6"/>
      <c r="AF188" s="6"/>
    </row>
    <row r="189" spans="2:32" outlineLevel="1" x14ac:dyDescent="0.2">
      <c r="B189" s="42">
        <f t="shared" si="51"/>
        <v>144</v>
      </c>
      <c r="C189" s="70" t="s">
        <v>375</v>
      </c>
      <c r="D189" s="71" t="s">
        <v>376</v>
      </c>
      <c r="E189" s="72" t="s">
        <v>25</v>
      </c>
      <c r="F189" s="73">
        <v>3</v>
      </c>
      <c r="G189" s="74">
        <f>SUM(G187:G188)</f>
        <v>-112.74281136592033</v>
      </c>
      <c r="H189" s="75">
        <f>SUM(H187:H188)</f>
        <v>-115.27444999593027</v>
      </c>
      <c r="I189" s="75">
        <f>SUM(I187:I188)</f>
        <v>-103.79429580910916</v>
      </c>
      <c r="J189" s="75">
        <f>SUM(J187:J188)</f>
        <v>-139.51243812872966</v>
      </c>
      <c r="K189" s="76">
        <f>SUM(K187:K188)</f>
        <v>-111.50791019586491</v>
      </c>
      <c r="L189" s="10"/>
      <c r="M189" s="50" t="s">
        <v>377</v>
      </c>
      <c r="N189" s="111"/>
      <c r="O189" s="40"/>
      <c r="P189" s="9"/>
      <c r="Q189" s="9"/>
      <c r="S189" s="6"/>
      <c r="Y189" s="6"/>
      <c r="Z189" s="6"/>
      <c r="AF189" s="6"/>
    </row>
    <row r="190" spans="2:32" outlineLevel="1" x14ac:dyDescent="0.2">
      <c r="B190" s="42">
        <f t="shared" si="51"/>
        <v>145</v>
      </c>
      <c r="C190" s="43" t="s">
        <v>378</v>
      </c>
      <c r="D190" s="44" t="s">
        <v>379</v>
      </c>
      <c r="E190" s="45" t="s">
        <v>25</v>
      </c>
      <c r="F190" s="46">
        <v>3</v>
      </c>
      <c r="G190" s="74">
        <f t="shared" ref="G190:K191" si="54">G64/(1-G$128)</f>
        <v>-27.521575704662816</v>
      </c>
      <c r="H190" s="75">
        <f t="shared" si="54"/>
        <v>-29.001592313025991</v>
      </c>
      <c r="I190" s="75">
        <f t="shared" si="54"/>
        <v>-27.433720493300751</v>
      </c>
      <c r="J190" s="75">
        <f t="shared" si="54"/>
        <v>-26.394820320382102</v>
      </c>
      <c r="K190" s="76">
        <f t="shared" si="54"/>
        <v>-27.191133019580857</v>
      </c>
      <c r="L190" s="10"/>
      <c r="M190" s="50"/>
      <c r="N190" s="111"/>
      <c r="O190" s="40"/>
      <c r="P190" s="9"/>
      <c r="Q190" s="9"/>
      <c r="S190" s="6"/>
      <c r="Y190" s="6"/>
      <c r="Z190" s="6"/>
      <c r="AF190" s="6"/>
    </row>
    <row r="191" spans="2:32" outlineLevel="1" x14ac:dyDescent="0.2">
      <c r="B191" s="42">
        <f t="shared" si="51"/>
        <v>146</v>
      </c>
      <c r="C191" s="80" t="s">
        <v>380</v>
      </c>
      <c r="D191" s="71" t="s">
        <v>381</v>
      </c>
      <c r="E191" s="72" t="s">
        <v>25</v>
      </c>
      <c r="F191" s="73">
        <v>3</v>
      </c>
      <c r="G191" s="74">
        <f t="shared" si="54"/>
        <v>0</v>
      </c>
      <c r="H191" s="75">
        <f t="shared" si="54"/>
        <v>0</v>
      </c>
      <c r="I191" s="75">
        <f t="shared" si="54"/>
        <v>0</v>
      </c>
      <c r="J191" s="75">
        <f t="shared" si="54"/>
        <v>0</v>
      </c>
      <c r="K191" s="76">
        <f t="shared" si="54"/>
        <v>0</v>
      </c>
      <c r="L191" s="10"/>
      <c r="M191" s="50"/>
      <c r="N191" s="111"/>
      <c r="O191" s="40"/>
      <c r="P191" s="9"/>
      <c r="Q191" s="9"/>
      <c r="S191" s="6"/>
      <c r="Y191" s="6"/>
      <c r="Z191" s="6"/>
      <c r="AF191" s="6"/>
    </row>
    <row r="192" spans="2:32" outlineLevel="1" x14ac:dyDescent="0.2">
      <c r="B192" s="42">
        <f t="shared" si="51"/>
        <v>147</v>
      </c>
      <c r="C192" s="70" t="s">
        <v>382</v>
      </c>
      <c r="D192" s="71" t="s">
        <v>383</v>
      </c>
      <c r="E192" s="72" t="s">
        <v>25</v>
      </c>
      <c r="F192" s="73">
        <v>3</v>
      </c>
      <c r="G192" s="74">
        <f>SUM(G190:G191)</f>
        <v>-27.521575704662816</v>
      </c>
      <c r="H192" s="75">
        <f>SUM(H190:H191)</f>
        <v>-29.001592313025991</v>
      </c>
      <c r="I192" s="75">
        <f>SUM(I190:I191)</f>
        <v>-27.433720493300751</v>
      </c>
      <c r="J192" s="75">
        <f>SUM(J190:J191)</f>
        <v>-26.394820320382102</v>
      </c>
      <c r="K192" s="76">
        <f>SUM(K190:K191)</f>
        <v>-27.191133019580857</v>
      </c>
      <c r="L192" s="10"/>
      <c r="M192" s="50" t="s">
        <v>384</v>
      </c>
      <c r="N192" s="111"/>
      <c r="O192" s="40"/>
      <c r="P192" s="9"/>
      <c r="Q192" s="9"/>
      <c r="S192" s="6"/>
      <c r="Y192" s="6"/>
      <c r="Z192" s="6"/>
      <c r="AF192" s="6"/>
    </row>
    <row r="193" spans="2:32" outlineLevel="1" x14ac:dyDescent="0.2">
      <c r="B193" s="42">
        <f t="shared" si="51"/>
        <v>148</v>
      </c>
      <c r="C193" s="43" t="s">
        <v>385</v>
      </c>
      <c r="D193" s="44" t="s">
        <v>386</v>
      </c>
      <c r="E193" s="45" t="s">
        <v>25</v>
      </c>
      <c r="F193" s="46">
        <v>3</v>
      </c>
      <c r="G193" s="74">
        <f t="shared" ref="G193:K194" si="55">G67/(1-G$128)</f>
        <v>0</v>
      </c>
      <c r="H193" s="75">
        <f t="shared" si="55"/>
        <v>0</v>
      </c>
      <c r="I193" s="75">
        <f t="shared" si="55"/>
        <v>0</v>
      </c>
      <c r="J193" s="75">
        <f t="shared" si="55"/>
        <v>0</v>
      </c>
      <c r="K193" s="76">
        <f t="shared" si="55"/>
        <v>0</v>
      </c>
      <c r="L193" s="10"/>
      <c r="M193" s="50"/>
      <c r="N193" s="111"/>
      <c r="O193" s="40"/>
      <c r="P193" s="9"/>
      <c r="Q193" s="9"/>
      <c r="S193" s="6"/>
      <c r="Y193" s="6"/>
      <c r="Z193" s="6"/>
      <c r="AF193" s="6"/>
    </row>
    <row r="194" spans="2:32" outlineLevel="1" x14ac:dyDescent="0.2">
      <c r="B194" s="42">
        <f t="shared" si="51"/>
        <v>149</v>
      </c>
      <c r="C194" s="80" t="s">
        <v>387</v>
      </c>
      <c r="D194" s="71" t="s">
        <v>388</v>
      </c>
      <c r="E194" s="72" t="s">
        <v>25</v>
      </c>
      <c r="F194" s="73">
        <v>3</v>
      </c>
      <c r="G194" s="74">
        <f t="shared" si="55"/>
        <v>0</v>
      </c>
      <c r="H194" s="75">
        <f t="shared" si="55"/>
        <v>0</v>
      </c>
      <c r="I194" s="75">
        <f t="shared" si="55"/>
        <v>0</v>
      </c>
      <c r="J194" s="75">
        <f t="shared" si="55"/>
        <v>0</v>
      </c>
      <c r="K194" s="76">
        <f t="shared" si="55"/>
        <v>0</v>
      </c>
      <c r="L194" s="10"/>
      <c r="M194" s="50"/>
      <c r="N194" s="111"/>
      <c r="O194" s="40"/>
      <c r="P194" s="9"/>
      <c r="Q194" s="9"/>
      <c r="S194" s="6"/>
      <c r="Y194" s="6"/>
      <c r="Z194" s="6"/>
      <c r="AF194" s="6"/>
    </row>
    <row r="195" spans="2:32" ht="15" outlineLevel="1" thickBot="1" x14ac:dyDescent="0.25">
      <c r="B195" s="55">
        <f t="shared" si="51"/>
        <v>150</v>
      </c>
      <c r="C195" s="86" t="s">
        <v>389</v>
      </c>
      <c r="D195" s="57" t="s">
        <v>390</v>
      </c>
      <c r="E195" s="58" t="s">
        <v>25</v>
      </c>
      <c r="F195" s="59">
        <v>3</v>
      </c>
      <c r="G195" s="87">
        <f>SUM(G193:G194)</f>
        <v>0</v>
      </c>
      <c r="H195" s="88">
        <f>SUM(H193:H194)</f>
        <v>0</v>
      </c>
      <c r="I195" s="88">
        <f>SUM(I193:I194)</f>
        <v>0</v>
      </c>
      <c r="J195" s="88">
        <f>SUM(J193:J194)</f>
        <v>0</v>
      </c>
      <c r="K195" s="89">
        <f>SUM(K193:K194)</f>
        <v>0</v>
      </c>
      <c r="L195" s="10"/>
      <c r="M195" s="90" t="s">
        <v>391</v>
      </c>
      <c r="N195" s="91"/>
      <c r="O195" s="40"/>
      <c r="P195" s="9"/>
      <c r="Q195" s="9"/>
      <c r="S195" s="6"/>
      <c r="Y195" s="6"/>
      <c r="Z195" s="6"/>
      <c r="AF195" s="6"/>
    </row>
    <row r="196" spans="2:32" ht="15" outlineLevel="1" thickBot="1" x14ac:dyDescent="0.25">
      <c r="B196" s="10"/>
      <c r="C196" s="10"/>
      <c r="D196" s="10"/>
      <c r="E196" s="10"/>
      <c r="F196" s="10"/>
      <c r="G196" s="10"/>
      <c r="H196" s="10"/>
      <c r="I196" s="10"/>
      <c r="J196" s="10"/>
      <c r="K196" s="10"/>
      <c r="L196" s="10"/>
      <c r="M196" s="65"/>
      <c r="N196" s="65"/>
      <c r="O196" s="40"/>
      <c r="P196" s="9"/>
      <c r="Q196" s="9"/>
      <c r="S196" s="6"/>
      <c r="Y196" s="6"/>
      <c r="Z196" s="6"/>
      <c r="AF196" s="6"/>
    </row>
    <row r="197" spans="2:32" ht="15" outlineLevel="1" thickBot="1" x14ac:dyDescent="0.25">
      <c r="B197" s="14" t="s">
        <v>392</v>
      </c>
      <c r="C197" s="29" t="s">
        <v>393</v>
      </c>
      <c r="D197" s="10"/>
      <c r="E197" s="10"/>
      <c r="F197" s="10"/>
      <c r="G197" s="10"/>
      <c r="H197" s="10"/>
      <c r="I197" s="10"/>
      <c r="J197" s="10"/>
      <c r="K197" s="10"/>
      <c r="L197" s="10"/>
      <c r="M197" s="65"/>
      <c r="N197" s="65"/>
      <c r="O197" s="40"/>
      <c r="P197" s="9"/>
      <c r="Q197" s="9"/>
      <c r="S197" s="6"/>
      <c r="Y197" s="6"/>
      <c r="Z197" s="6"/>
      <c r="AF197" s="6"/>
    </row>
    <row r="198" spans="2:32" outlineLevel="1" x14ac:dyDescent="0.2">
      <c r="B198" s="30">
        <v>151</v>
      </c>
      <c r="C198" s="31" t="s">
        <v>394</v>
      </c>
      <c r="D198" s="32" t="s">
        <v>395</v>
      </c>
      <c r="E198" s="33" t="s">
        <v>25</v>
      </c>
      <c r="F198" s="34">
        <v>3</v>
      </c>
      <c r="G198" s="144">
        <f t="shared" ref="G198:K199" si="56">G72/(1-G$128)</f>
        <v>14.258665837589994</v>
      </c>
      <c r="H198" s="145">
        <f t="shared" si="56"/>
        <v>17.561760939674731</v>
      </c>
      <c r="I198" s="145">
        <f t="shared" si="56"/>
        <v>21.114346369265572</v>
      </c>
      <c r="J198" s="145">
        <f t="shared" si="56"/>
        <v>21.694446159713465</v>
      </c>
      <c r="K198" s="146">
        <f t="shared" si="56"/>
        <v>22.473588960462006</v>
      </c>
      <c r="L198" s="10"/>
      <c r="M198" s="147" t="s">
        <v>396</v>
      </c>
      <c r="N198" s="148"/>
      <c r="O198" s="40"/>
      <c r="P198" s="9"/>
      <c r="Q198" s="9"/>
      <c r="S198" s="6"/>
      <c r="Y198" s="6"/>
      <c r="Z198" s="6"/>
      <c r="AF198" s="6"/>
    </row>
    <row r="199" spans="2:32" outlineLevel="1" x14ac:dyDescent="0.2">
      <c r="B199" s="42">
        <f>B198+1</f>
        <v>152</v>
      </c>
      <c r="C199" s="43" t="s">
        <v>397</v>
      </c>
      <c r="D199" s="44" t="s">
        <v>398</v>
      </c>
      <c r="E199" s="45" t="s">
        <v>25</v>
      </c>
      <c r="F199" s="46">
        <v>3</v>
      </c>
      <c r="G199" s="74">
        <f t="shared" si="56"/>
        <v>0</v>
      </c>
      <c r="H199" s="75">
        <f t="shared" si="56"/>
        <v>0</v>
      </c>
      <c r="I199" s="75">
        <f t="shared" si="56"/>
        <v>0</v>
      </c>
      <c r="J199" s="75">
        <f t="shared" si="56"/>
        <v>0</v>
      </c>
      <c r="K199" s="76">
        <f t="shared" si="56"/>
        <v>0</v>
      </c>
      <c r="L199" s="10"/>
      <c r="M199" s="50"/>
      <c r="N199" s="111"/>
      <c r="O199" s="40"/>
      <c r="P199" s="9"/>
      <c r="Q199" s="9"/>
      <c r="S199" s="6"/>
      <c r="Y199" s="6"/>
      <c r="Z199" s="6"/>
      <c r="AF199" s="6"/>
    </row>
    <row r="200" spans="2:32" ht="15" outlineLevel="1" thickBot="1" x14ac:dyDescent="0.25">
      <c r="B200" s="92">
        <f>B199+1</f>
        <v>153</v>
      </c>
      <c r="C200" s="93" t="s">
        <v>399</v>
      </c>
      <c r="D200" s="94" t="s">
        <v>400</v>
      </c>
      <c r="E200" s="95" t="s">
        <v>25</v>
      </c>
      <c r="F200" s="96">
        <v>3</v>
      </c>
      <c r="G200" s="97">
        <f>SUM(G198:G199)</f>
        <v>14.258665837589994</v>
      </c>
      <c r="H200" s="98">
        <f>SUM(H198:H199)</f>
        <v>17.561760939674731</v>
      </c>
      <c r="I200" s="98">
        <f>SUM(I198:I199)</f>
        <v>21.114346369265572</v>
      </c>
      <c r="J200" s="98">
        <f>SUM(J198:J199)</f>
        <v>21.694446159713465</v>
      </c>
      <c r="K200" s="99">
        <f>SUM(K198:K199)</f>
        <v>22.473588960462006</v>
      </c>
      <c r="L200" s="10"/>
      <c r="M200" s="63" t="s">
        <v>401</v>
      </c>
      <c r="N200" s="100"/>
      <c r="O200" s="40"/>
      <c r="P200" s="9"/>
      <c r="Q200" s="9"/>
      <c r="S200" s="6"/>
      <c r="Y200" s="6"/>
      <c r="Z200" s="6"/>
      <c r="AF200" s="6"/>
    </row>
    <row r="201" spans="2:32" ht="15" outlineLevel="1" thickBot="1" x14ac:dyDescent="0.25">
      <c r="B201" s="10"/>
      <c r="C201" s="10"/>
      <c r="D201" s="10"/>
      <c r="E201" s="10"/>
      <c r="F201" s="10"/>
      <c r="G201" s="10"/>
      <c r="H201" s="10"/>
      <c r="I201" s="10"/>
      <c r="J201" s="10"/>
      <c r="K201" s="10"/>
      <c r="L201" s="10"/>
      <c r="M201" s="65"/>
      <c r="N201" s="65"/>
      <c r="O201" s="40"/>
      <c r="P201" s="9"/>
      <c r="Q201" s="9"/>
      <c r="S201" s="6"/>
      <c r="Y201" s="6"/>
      <c r="Z201" s="6"/>
      <c r="AF201" s="6"/>
    </row>
    <row r="202" spans="2:32" ht="15" outlineLevel="1" thickBot="1" x14ac:dyDescent="0.25">
      <c r="B202" s="14" t="s">
        <v>402</v>
      </c>
      <c r="C202" s="29" t="s">
        <v>403</v>
      </c>
      <c r="D202" s="10"/>
      <c r="E202" s="10"/>
      <c r="F202" s="10"/>
      <c r="G202" s="10"/>
      <c r="H202" s="10"/>
      <c r="I202" s="10"/>
      <c r="J202" s="10"/>
      <c r="K202" s="10"/>
      <c r="L202" s="10"/>
      <c r="M202" s="65"/>
      <c r="N202" s="65"/>
      <c r="O202" s="40"/>
      <c r="P202" s="9"/>
      <c r="Q202" s="9"/>
      <c r="S202" s="6"/>
      <c r="Y202" s="6"/>
      <c r="Z202" s="6"/>
      <c r="AF202" s="6"/>
    </row>
    <row r="203" spans="2:32" outlineLevel="1" x14ac:dyDescent="0.2">
      <c r="B203" s="30">
        <v>154</v>
      </c>
      <c r="C203" s="31" t="s">
        <v>404</v>
      </c>
      <c r="D203" s="32" t="s">
        <v>405</v>
      </c>
      <c r="E203" s="33" t="s">
        <v>25</v>
      </c>
      <c r="F203" s="34">
        <v>3</v>
      </c>
      <c r="G203" s="144">
        <f t="shared" ref="G203:K204" si="57">G77/(1-G$128)</f>
        <v>-12.779149268305396</v>
      </c>
      <c r="H203" s="145">
        <f t="shared" si="57"/>
        <v>-13.790981434239589</v>
      </c>
      <c r="I203" s="145">
        <f t="shared" si="57"/>
        <v>-17.447724640268881</v>
      </c>
      <c r="J203" s="145">
        <f t="shared" si="57"/>
        <v>-18.631881156945251</v>
      </c>
      <c r="K203" s="146">
        <f t="shared" si="57"/>
        <v>-20.982489239413443</v>
      </c>
      <c r="L203" s="10"/>
      <c r="M203" s="147" t="s">
        <v>406</v>
      </c>
      <c r="N203" s="148"/>
      <c r="O203" s="40"/>
      <c r="P203" s="9"/>
      <c r="Q203" s="9"/>
      <c r="S203" s="6"/>
      <c r="Y203" s="6"/>
      <c r="Z203" s="6"/>
      <c r="AF203" s="6"/>
    </row>
    <row r="204" spans="2:32" outlineLevel="1" x14ac:dyDescent="0.2">
      <c r="B204" s="42">
        <f>B203+1</f>
        <v>155</v>
      </c>
      <c r="C204" s="43" t="s">
        <v>407</v>
      </c>
      <c r="D204" s="44" t="s">
        <v>408</v>
      </c>
      <c r="E204" s="45" t="s">
        <v>25</v>
      </c>
      <c r="F204" s="46">
        <v>3</v>
      </c>
      <c r="G204" s="74">
        <f t="shared" si="57"/>
        <v>0</v>
      </c>
      <c r="H204" s="75">
        <f t="shared" si="57"/>
        <v>0</v>
      </c>
      <c r="I204" s="75">
        <f t="shared" si="57"/>
        <v>0</v>
      </c>
      <c r="J204" s="75">
        <f t="shared" si="57"/>
        <v>0</v>
      </c>
      <c r="K204" s="76">
        <f t="shared" si="57"/>
        <v>0</v>
      </c>
      <c r="L204" s="10"/>
      <c r="M204" s="50"/>
      <c r="N204" s="111"/>
      <c r="O204" s="40"/>
      <c r="P204" s="9"/>
      <c r="Q204" s="9"/>
      <c r="S204" s="6"/>
      <c r="Y204" s="6"/>
      <c r="Z204" s="6"/>
      <c r="AF204" s="6"/>
    </row>
    <row r="205" spans="2:32" ht="15" outlineLevel="1" thickBot="1" x14ac:dyDescent="0.25">
      <c r="B205" s="92">
        <f>B204+1</f>
        <v>156</v>
      </c>
      <c r="C205" s="93" t="s">
        <v>409</v>
      </c>
      <c r="D205" s="94" t="s">
        <v>410</v>
      </c>
      <c r="E205" s="95" t="s">
        <v>25</v>
      </c>
      <c r="F205" s="96">
        <v>3</v>
      </c>
      <c r="G205" s="97">
        <f>SUM(G203:G204)</f>
        <v>-12.779149268305396</v>
      </c>
      <c r="H205" s="98">
        <f>SUM(H203:H204)</f>
        <v>-13.790981434239589</v>
      </c>
      <c r="I205" s="98">
        <f>SUM(I203:I204)</f>
        <v>-17.447724640268881</v>
      </c>
      <c r="J205" s="98">
        <f>SUM(J203:J204)</f>
        <v>-18.631881156945251</v>
      </c>
      <c r="K205" s="99">
        <f>SUM(K203:K204)</f>
        <v>-20.982489239413443</v>
      </c>
      <c r="L205" s="10"/>
      <c r="M205" s="63" t="s">
        <v>411</v>
      </c>
      <c r="N205" s="100"/>
      <c r="O205" s="40"/>
      <c r="P205" s="9"/>
      <c r="Q205" s="9"/>
      <c r="S205" s="6"/>
      <c r="Y205" s="6"/>
      <c r="Z205" s="6"/>
      <c r="AF205" s="6"/>
    </row>
    <row r="206" spans="2:32" ht="15" outlineLevel="1" thickBot="1" x14ac:dyDescent="0.25">
      <c r="B206" s="10"/>
      <c r="C206" s="10"/>
      <c r="D206" s="10"/>
      <c r="E206" s="10"/>
      <c r="F206" s="10"/>
      <c r="G206" s="10"/>
      <c r="H206" s="10"/>
      <c r="I206" s="10"/>
      <c r="J206" s="10"/>
      <c r="K206" s="10"/>
      <c r="L206" s="10"/>
      <c r="M206" s="65"/>
      <c r="N206" s="65"/>
      <c r="O206" s="40"/>
      <c r="P206" s="9"/>
      <c r="Q206" s="9"/>
      <c r="S206" s="6"/>
      <c r="Y206" s="6"/>
      <c r="Z206" s="6"/>
      <c r="AF206" s="6"/>
    </row>
    <row r="207" spans="2:32" ht="15" outlineLevel="1" thickBot="1" x14ac:dyDescent="0.25">
      <c r="B207" s="14" t="s">
        <v>412</v>
      </c>
      <c r="C207" s="29" t="s">
        <v>413</v>
      </c>
      <c r="D207" s="10"/>
      <c r="E207" s="10"/>
      <c r="F207" s="10"/>
      <c r="G207" s="10"/>
      <c r="H207" s="10"/>
      <c r="I207" s="10"/>
      <c r="J207" s="10"/>
      <c r="K207" s="10"/>
      <c r="L207" s="10"/>
      <c r="M207" s="65"/>
      <c r="N207" s="65"/>
      <c r="O207" s="40"/>
      <c r="P207" s="9"/>
      <c r="Q207" s="9"/>
      <c r="S207" s="6"/>
      <c r="Y207" s="6"/>
      <c r="Z207" s="6"/>
      <c r="AF207" s="6"/>
    </row>
    <row r="208" spans="2:32" ht="15" outlineLevel="1" thickBot="1" x14ac:dyDescent="0.25">
      <c r="B208" s="92">
        <v>157</v>
      </c>
      <c r="C208" s="93" t="s">
        <v>414</v>
      </c>
      <c r="D208" s="102" t="s">
        <v>415</v>
      </c>
      <c r="E208" s="103" t="s">
        <v>25</v>
      </c>
      <c r="F208" s="104">
        <v>3</v>
      </c>
      <c r="G208" s="149">
        <f>G82/(1-G$128)</f>
        <v>0</v>
      </c>
      <c r="H208" s="150">
        <f>H82/(1-H$128)</f>
        <v>0</v>
      </c>
      <c r="I208" s="150">
        <f>I82/(1-I$128)</f>
        <v>0</v>
      </c>
      <c r="J208" s="150">
        <f>J82/(1-J$128)</f>
        <v>0</v>
      </c>
      <c r="K208" s="151">
        <f>K82/(1-K$128)</f>
        <v>0</v>
      </c>
      <c r="L208" s="10"/>
      <c r="M208" s="152" t="s">
        <v>416</v>
      </c>
      <c r="N208" s="109"/>
      <c r="O208" s="40"/>
      <c r="P208" s="9"/>
      <c r="Q208" s="9"/>
      <c r="S208" s="6"/>
      <c r="Y208" s="6"/>
      <c r="Z208" s="6"/>
      <c r="AF208" s="6"/>
    </row>
    <row r="209" spans="2:32" ht="15" outlineLevel="1" thickBot="1" x14ac:dyDescent="0.25">
      <c r="B209" s="10"/>
      <c r="C209" s="10"/>
      <c r="D209" s="10"/>
      <c r="E209" s="10"/>
      <c r="F209" s="10"/>
      <c r="G209" s="10"/>
      <c r="H209" s="10"/>
      <c r="I209" s="10"/>
      <c r="J209" s="10"/>
      <c r="K209" s="10"/>
      <c r="L209" s="10"/>
      <c r="M209" s="65"/>
      <c r="N209" s="65"/>
      <c r="O209" s="40"/>
      <c r="P209" s="9"/>
      <c r="Q209" s="9"/>
      <c r="S209" s="6"/>
      <c r="Y209" s="6"/>
      <c r="Z209" s="6"/>
      <c r="AF209" s="6"/>
    </row>
    <row r="210" spans="2:32" ht="15" outlineLevel="1" thickBot="1" x14ac:dyDescent="0.25">
      <c r="B210" s="14" t="s">
        <v>417</v>
      </c>
      <c r="C210" s="29" t="s">
        <v>418</v>
      </c>
      <c r="D210" s="10"/>
      <c r="E210" s="10"/>
      <c r="F210" s="10"/>
      <c r="G210" s="10"/>
      <c r="H210" s="10"/>
      <c r="I210" s="10"/>
      <c r="J210" s="10"/>
      <c r="K210" s="10"/>
      <c r="L210" s="10"/>
      <c r="M210" s="65"/>
      <c r="N210" s="65"/>
      <c r="O210" s="40"/>
      <c r="P210" s="9"/>
      <c r="Q210" s="9"/>
      <c r="S210" s="6"/>
      <c r="Y210" s="6"/>
      <c r="Z210" s="6"/>
      <c r="AF210" s="6"/>
    </row>
    <row r="211" spans="2:32" ht="15" outlineLevel="1" thickBot="1" x14ac:dyDescent="0.25">
      <c r="B211" s="92">
        <v>158</v>
      </c>
      <c r="C211" s="93" t="s">
        <v>419</v>
      </c>
      <c r="D211" s="102" t="s">
        <v>420</v>
      </c>
      <c r="E211" s="103" t="s">
        <v>25</v>
      </c>
      <c r="F211" s="104">
        <v>3</v>
      </c>
      <c r="G211" s="149">
        <f>G85/(1-G$128)</f>
        <v>0</v>
      </c>
      <c r="H211" s="150">
        <f>H85/(1-H$128)</f>
        <v>0</v>
      </c>
      <c r="I211" s="150">
        <f>I85/(1-I$128)</f>
        <v>0</v>
      </c>
      <c r="J211" s="150">
        <f>J85/(1-J$128)</f>
        <v>0</v>
      </c>
      <c r="K211" s="151">
        <f>K85/(1-K$128)</f>
        <v>0</v>
      </c>
      <c r="L211" s="10"/>
      <c r="M211" s="152" t="s">
        <v>421</v>
      </c>
      <c r="N211" s="109"/>
      <c r="O211" s="40"/>
      <c r="P211" s="9"/>
      <c r="Q211" s="9"/>
      <c r="S211" s="6"/>
      <c r="Y211" s="6"/>
      <c r="Z211" s="6"/>
      <c r="AF211" s="6"/>
    </row>
    <row r="212" spans="2:32" ht="15" outlineLevel="1" thickBot="1" x14ac:dyDescent="0.25">
      <c r="B212" s="10"/>
      <c r="C212" s="10"/>
      <c r="D212" s="10"/>
      <c r="E212" s="10"/>
      <c r="F212" s="10"/>
      <c r="G212" s="10"/>
      <c r="H212" s="10"/>
      <c r="I212" s="10"/>
      <c r="J212" s="10"/>
      <c r="K212" s="10"/>
      <c r="L212" s="10"/>
      <c r="M212" s="65"/>
      <c r="N212" s="65"/>
      <c r="O212" s="40"/>
      <c r="P212" s="9"/>
      <c r="Q212" s="9"/>
      <c r="S212" s="6"/>
      <c r="Y212" s="6"/>
      <c r="Z212" s="6"/>
      <c r="AF212" s="6"/>
    </row>
    <row r="213" spans="2:32" ht="15" outlineLevel="1" thickBot="1" x14ac:dyDescent="0.25">
      <c r="B213" s="14" t="s">
        <v>422</v>
      </c>
      <c r="C213" s="29" t="s">
        <v>423</v>
      </c>
      <c r="D213" s="10"/>
      <c r="E213" s="10"/>
      <c r="F213" s="10"/>
      <c r="G213" s="10"/>
      <c r="H213" s="10"/>
      <c r="I213" s="10"/>
      <c r="J213" s="10"/>
      <c r="K213" s="10"/>
      <c r="L213" s="10"/>
      <c r="M213" s="65"/>
      <c r="N213" s="65"/>
      <c r="O213" s="40"/>
      <c r="P213" s="9"/>
      <c r="Q213" s="9"/>
      <c r="S213" s="6"/>
      <c r="Y213" s="6"/>
      <c r="Z213" s="6"/>
      <c r="AF213" s="6"/>
    </row>
    <row r="214" spans="2:32" outlineLevel="1" x14ac:dyDescent="0.2">
      <c r="B214" s="30">
        <v>159</v>
      </c>
      <c r="C214" s="31" t="s">
        <v>424</v>
      </c>
      <c r="D214" s="32" t="s">
        <v>425</v>
      </c>
      <c r="E214" s="33" t="s">
        <v>25</v>
      </c>
      <c r="F214" s="34">
        <v>3</v>
      </c>
      <c r="G214" s="144">
        <f t="shared" ref="G214:K219" si="58">G88/(1-G$128)</f>
        <v>9.9459116315441864</v>
      </c>
      <c r="H214" s="145">
        <f t="shared" si="58"/>
        <v>13.681961204042228</v>
      </c>
      <c r="I214" s="145">
        <f t="shared" si="58"/>
        <v>40.095224425548565</v>
      </c>
      <c r="J214" s="145">
        <f t="shared" si="58"/>
        <v>37.505611175783443</v>
      </c>
      <c r="K214" s="146">
        <f t="shared" si="58"/>
        <v>49.652633877028819</v>
      </c>
      <c r="L214" s="10"/>
      <c r="M214" s="147" t="s">
        <v>426</v>
      </c>
      <c r="N214" s="148"/>
      <c r="O214" s="40"/>
      <c r="P214" s="9"/>
      <c r="Q214" s="9"/>
      <c r="S214" s="6"/>
      <c r="Y214" s="6"/>
      <c r="Z214" s="6"/>
      <c r="AF214" s="6"/>
    </row>
    <row r="215" spans="2:32" outlineLevel="1" x14ac:dyDescent="0.2">
      <c r="B215" s="42">
        <f>B214+1</f>
        <v>160</v>
      </c>
      <c r="C215" s="43" t="s">
        <v>427</v>
      </c>
      <c r="D215" s="44" t="s">
        <v>428</v>
      </c>
      <c r="E215" s="45" t="s">
        <v>25</v>
      </c>
      <c r="F215" s="46">
        <v>3</v>
      </c>
      <c r="G215" s="74">
        <f t="shared" si="58"/>
        <v>0.59260268967216756</v>
      </c>
      <c r="H215" s="75">
        <f t="shared" si="58"/>
        <v>0.28968285459887316</v>
      </c>
      <c r="I215" s="75">
        <f t="shared" si="58"/>
        <v>0.5288192901357931</v>
      </c>
      <c r="J215" s="75">
        <f t="shared" si="58"/>
        <v>0.36855272941874445</v>
      </c>
      <c r="K215" s="76">
        <f t="shared" si="58"/>
        <v>18.561305724183807</v>
      </c>
      <c r="L215" s="10"/>
      <c r="M215" s="50"/>
      <c r="N215" s="111"/>
      <c r="O215" s="40"/>
      <c r="P215" s="9"/>
      <c r="Q215" s="9"/>
      <c r="S215" s="6"/>
      <c r="Y215" s="6"/>
      <c r="Z215" s="6"/>
      <c r="AF215" s="6"/>
    </row>
    <row r="216" spans="2:32" outlineLevel="1" x14ac:dyDescent="0.2">
      <c r="B216" s="42">
        <f>B215+1</f>
        <v>161</v>
      </c>
      <c r="C216" s="43" t="s">
        <v>429</v>
      </c>
      <c r="D216" s="44" t="s">
        <v>430</v>
      </c>
      <c r="E216" s="45" t="s">
        <v>25</v>
      </c>
      <c r="F216" s="46">
        <v>3</v>
      </c>
      <c r="G216" s="74">
        <f t="shared" si="58"/>
        <v>18.478423630054586</v>
      </c>
      <c r="H216" s="75">
        <f t="shared" si="58"/>
        <v>14.977405392292978</v>
      </c>
      <c r="I216" s="75">
        <f t="shared" si="58"/>
        <v>35.479596028844234</v>
      </c>
      <c r="J216" s="75">
        <f t="shared" si="58"/>
        <v>14.52662228496146</v>
      </c>
      <c r="K216" s="76">
        <f t="shared" si="58"/>
        <v>30.929816787742769</v>
      </c>
      <c r="L216" s="10"/>
      <c r="M216" s="50"/>
      <c r="N216" s="111"/>
      <c r="O216" s="40"/>
      <c r="P216" s="9"/>
      <c r="Q216" s="9"/>
      <c r="S216" s="6"/>
      <c r="Y216" s="6"/>
      <c r="Z216" s="6"/>
      <c r="AF216" s="6"/>
    </row>
    <row r="217" spans="2:32" outlineLevel="1" x14ac:dyDescent="0.2">
      <c r="B217" s="42">
        <f>B216+1</f>
        <v>162</v>
      </c>
      <c r="C217" s="43" t="s">
        <v>431</v>
      </c>
      <c r="D217" s="44" t="s">
        <v>432</v>
      </c>
      <c r="E217" s="45" t="s">
        <v>25</v>
      </c>
      <c r="F217" s="46">
        <v>3</v>
      </c>
      <c r="G217" s="74">
        <f t="shared" si="58"/>
        <v>0.72536422076612073</v>
      </c>
      <c r="H217" s="75">
        <f t="shared" si="58"/>
        <v>0.82761387918117713</v>
      </c>
      <c r="I217" s="75">
        <f t="shared" si="58"/>
        <v>2.8978019214907467</v>
      </c>
      <c r="J217" s="75">
        <f t="shared" si="58"/>
        <v>1.314305576441483</v>
      </c>
      <c r="K217" s="76">
        <f t="shared" si="58"/>
        <v>3.3936949938529426</v>
      </c>
      <c r="L217" s="10"/>
      <c r="M217" s="50"/>
      <c r="N217" s="111"/>
      <c r="O217" s="40"/>
      <c r="P217" s="9"/>
      <c r="Q217" s="9"/>
      <c r="S217" s="6"/>
      <c r="Y217" s="6"/>
      <c r="Z217" s="6"/>
      <c r="AF217" s="6"/>
    </row>
    <row r="218" spans="2:32" outlineLevel="1" x14ac:dyDescent="0.2">
      <c r="B218" s="42">
        <f>B217+1</f>
        <v>163</v>
      </c>
      <c r="C218" s="43" t="s">
        <v>433</v>
      </c>
      <c r="D218" s="44" t="s">
        <v>434</v>
      </c>
      <c r="E218" s="45" t="s">
        <v>25</v>
      </c>
      <c r="F218" s="46">
        <v>3</v>
      </c>
      <c r="G218" s="74">
        <f t="shared" si="58"/>
        <v>0</v>
      </c>
      <c r="H218" s="75">
        <f t="shared" si="58"/>
        <v>0</v>
      </c>
      <c r="I218" s="75">
        <f t="shared" si="58"/>
        <v>0</v>
      </c>
      <c r="J218" s="75">
        <f t="shared" si="58"/>
        <v>0</v>
      </c>
      <c r="K218" s="76">
        <f t="shared" si="58"/>
        <v>0</v>
      </c>
      <c r="L218" s="10"/>
      <c r="M218" s="50"/>
      <c r="N218" s="111"/>
      <c r="O218" s="40"/>
      <c r="P218" s="9"/>
      <c r="Q218" s="9"/>
      <c r="S218" s="6"/>
      <c r="Y218" s="6"/>
      <c r="Z218" s="6"/>
      <c r="AF218" s="6"/>
    </row>
    <row r="219" spans="2:32" ht="15" outlineLevel="1" thickBot="1" x14ac:dyDescent="0.25">
      <c r="B219" s="92">
        <f>B218+1</f>
        <v>164</v>
      </c>
      <c r="C219" s="112" t="s">
        <v>435</v>
      </c>
      <c r="D219" s="94" t="s">
        <v>436</v>
      </c>
      <c r="E219" s="95" t="s">
        <v>25</v>
      </c>
      <c r="F219" s="96">
        <v>3</v>
      </c>
      <c r="G219" s="97">
        <f t="shared" si="58"/>
        <v>8.6702997228915386</v>
      </c>
      <c r="H219" s="98">
        <f t="shared" si="58"/>
        <v>8.7342568345862244</v>
      </c>
      <c r="I219" s="98">
        <f t="shared" si="58"/>
        <v>8.8446147066122407</v>
      </c>
      <c r="J219" s="98">
        <f t="shared" si="58"/>
        <v>8.9047377372281833</v>
      </c>
      <c r="K219" s="99">
        <f t="shared" si="58"/>
        <v>8.9637334741750223</v>
      </c>
      <c r="L219" s="10"/>
      <c r="M219" s="63"/>
      <c r="N219" s="100"/>
      <c r="O219" s="40"/>
      <c r="P219" s="9"/>
      <c r="Q219" s="9"/>
      <c r="S219" s="6"/>
      <c r="Y219" s="6"/>
      <c r="Z219" s="6"/>
      <c r="AF219" s="6"/>
    </row>
    <row r="220" spans="2:32" ht="15" outlineLevel="1" thickBot="1" x14ac:dyDescent="0.25">
      <c r="B220" s="10"/>
      <c r="C220" s="10"/>
      <c r="D220" s="10"/>
      <c r="E220" s="10"/>
      <c r="F220" s="10"/>
      <c r="G220" s="10"/>
      <c r="H220" s="10"/>
      <c r="I220" s="10"/>
      <c r="J220" s="10"/>
      <c r="K220" s="10"/>
      <c r="L220" s="10"/>
      <c r="M220" s="65"/>
      <c r="N220" s="65"/>
      <c r="O220" s="40"/>
      <c r="P220" s="9"/>
      <c r="Q220" s="9"/>
      <c r="S220" s="6"/>
      <c r="Y220" s="6"/>
      <c r="Z220" s="6"/>
      <c r="AF220" s="6"/>
    </row>
    <row r="221" spans="2:32" ht="15" outlineLevel="1" thickBot="1" x14ac:dyDescent="0.25">
      <c r="B221" s="14" t="s">
        <v>437</v>
      </c>
      <c r="C221" s="29" t="s">
        <v>438</v>
      </c>
      <c r="D221" s="10"/>
      <c r="E221" s="10"/>
      <c r="F221" s="10"/>
      <c r="G221" s="10"/>
      <c r="H221" s="10"/>
      <c r="I221" s="10"/>
      <c r="J221" s="10"/>
      <c r="K221" s="10"/>
      <c r="L221" s="10"/>
      <c r="M221" s="65"/>
      <c r="N221" s="65"/>
      <c r="O221" s="40"/>
      <c r="P221" s="9"/>
      <c r="Q221" s="9"/>
      <c r="S221" s="6"/>
      <c r="Y221" s="6"/>
      <c r="Z221" s="6"/>
      <c r="AF221" s="6"/>
    </row>
    <row r="222" spans="2:32" outlineLevel="1" x14ac:dyDescent="0.2">
      <c r="B222" s="30">
        <v>165</v>
      </c>
      <c r="C222" s="31" t="s">
        <v>439</v>
      </c>
      <c r="D222" s="32" t="s">
        <v>440</v>
      </c>
      <c r="E222" s="33" t="s">
        <v>25</v>
      </c>
      <c r="F222" s="34">
        <v>3</v>
      </c>
      <c r="G222" s="144">
        <f t="shared" ref="G222:K227" si="59">G96/(1-G$128)</f>
        <v>-56.022480554420262</v>
      </c>
      <c r="H222" s="145">
        <f t="shared" si="59"/>
        <v>-58.4428134793461</v>
      </c>
      <c r="I222" s="145">
        <f t="shared" si="59"/>
        <v>-41.554652582322788</v>
      </c>
      <c r="J222" s="145">
        <f t="shared" si="59"/>
        <v>-49.362461062882325</v>
      </c>
      <c r="K222" s="146">
        <f t="shared" si="59"/>
        <v>-46.549559011786357</v>
      </c>
      <c r="L222" s="10"/>
      <c r="M222" s="147" t="s">
        <v>441</v>
      </c>
      <c r="N222" s="148"/>
      <c r="O222" s="40"/>
      <c r="P222" s="9"/>
      <c r="Q222" s="9"/>
      <c r="S222" s="6"/>
      <c r="Y222" s="6"/>
      <c r="Z222" s="6"/>
      <c r="AF222" s="6"/>
    </row>
    <row r="223" spans="2:32" outlineLevel="1" x14ac:dyDescent="0.2">
      <c r="B223" s="42">
        <f>B222+1</f>
        <v>166</v>
      </c>
      <c r="C223" s="43" t="s">
        <v>442</v>
      </c>
      <c r="D223" s="44" t="s">
        <v>443</v>
      </c>
      <c r="E223" s="45" t="s">
        <v>25</v>
      </c>
      <c r="F223" s="46">
        <v>3</v>
      </c>
      <c r="G223" s="74">
        <f t="shared" si="59"/>
        <v>-5.1302580823035362E-2</v>
      </c>
      <c r="H223" s="75">
        <f t="shared" si="59"/>
        <v>-0.25952857390421391</v>
      </c>
      <c r="I223" s="75">
        <f t="shared" si="59"/>
        <v>1.5024553308340297E-2</v>
      </c>
      <c r="J223" s="75">
        <f t="shared" si="59"/>
        <v>1.4391788347506648E-3</v>
      </c>
      <c r="K223" s="76">
        <f t="shared" si="59"/>
        <v>-23.20691009713342</v>
      </c>
      <c r="L223" s="10"/>
      <c r="M223" s="50"/>
      <c r="N223" s="111"/>
      <c r="O223" s="40"/>
      <c r="P223" s="9"/>
      <c r="Q223" s="9"/>
      <c r="S223" s="6"/>
      <c r="Y223" s="6"/>
      <c r="Z223" s="6"/>
      <c r="AF223" s="6"/>
    </row>
    <row r="224" spans="2:32" outlineLevel="1" x14ac:dyDescent="0.2">
      <c r="B224" s="42">
        <f>B223+1</f>
        <v>167</v>
      </c>
      <c r="C224" s="43" t="s">
        <v>444</v>
      </c>
      <c r="D224" s="44" t="s">
        <v>445</v>
      </c>
      <c r="E224" s="45" t="s">
        <v>25</v>
      </c>
      <c r="F224" s="46">
        <v>3</v>
      </c>
      <c r="G224" s="74">
        <f t="shared" si="59"/>
        <v>-58.577545602153521</v>
      </c>
      <c r="H224" s="75">
        <f t="shared" si="59"/>
        <v>-65.923895027357759</v>
      </c>
      <c r="I224" s="75">
        <f t="shared" si="59"/>
        <v>-49.403319516718746</v>
      </c>
      <c r="J224" s="75">
        <f t="shared" si="59"/>
        <v>-56.589449168776703</v>
      </c>
      <c r="K224" s="76">
        <f t="shared" si="59"/>
        <v>-64.894926712788717</v>
      </c>
      <c r="L224" s="10"/>
      <c r="M224" s="50"/>
      <c r="N224" s="111"/>
      <c r="O224" s="40"/>
      <c r="P224" s="9"/>
      <c r="Q224" s="9"/>
      <c r="S224" s="6"/>
      <c r="Y224" s="6"/>
      <c r="Z224" s="6"/>
      <c r="AF224" s="6"/>
    </row>
    <row r="225" spans="2:32" outlineLevel="1" x14ac:dyDescent="0.2">
      <c r="B225" s="42">
        <f>B224+1</f>
        <v>168</v>
      </c>
      <c r="C225" s="43" t="s">
        <v>446</v>
      </c>
      <c r="D225" s="44" t="s">
        <v>447</v>
      </c>
      <c r="E225" s="45" t="s">
        <v>25</v>
      </c>
      <c r="F225" s="46">
        <v>3</v>
      </c>
      <c r="G225" s="74">
        <f t="shared" si="59"/>
        <v>-2.8426901967523213</v>
      </c>
      <c r="H225" s="75">
        <f t="shared" si="59"/>
        <v>-2.9457644309243127</v>
      </c>
      <c r="I225" s="75">
        <f t="shared" si="59"/>
        <v>-2.9113110086583207</v>
      </c>
      <c r="J225" s="75">
        <f t="shared" si="59"/>
        <v>-2.9074981081467195</v>
      </c>
      <c r="K225" s="76">
        <f t="shared" si="59"/>
        <v>-2.9350290717348106</v>
      </c>
      <c r="L225" s="10"/>
      <c r="M225" s="50"/>
      <c r="N225" s="111"/>
      <c r="O225" s="40"/>
      <c r="P225" s="9"/>
      <c r="Q225" s="9"/>
      <c r="S225" s="6"/>
      <c r="Y225" s="6"/>
      <c r="Z225" s="6"/>
      <c r="AF225" s="6"/>
    </row>
    <row r="226" spans="2:32" outlineLevel="1" x14ac:dyDescent="0.2">
      <c r="B226" s="42">
        <f>B225+1</f>
        <v>169</v>
      </c>
      <c r="C226" s="43" t="s">
        <v>448</v>
      </c>
      <c r="D226" s="44" t="s">
        <v>449</v>
      </c>
      <c r="E226" s="45" t="s">
        <v>25</v>
      </c>
      <c r="F226" s="46">
        <v>3</v>
      </c>
      <c r="G226" s="74">
        <f t="shared" si="59"/>
        <v>0</v>
      </c>
      <c r="H226" s="75">
        <f t="shared" si="59"/>
        <v>0</v>
      </c>
      <c r="I226" s="75">
        <f t="shared" si="59"/>
        <v>0</v>
      </c>
      <c r="J226" s="75">
        <f t="shared" si="59"/>
        <v>0</v>
      </c>
      <c r="K226" s="76">
        <f t="shared" si="59"/>
        <v>0</v>
      </c>
      <c r="L226" s="10"/>
      <c r="M226" s="50"/>
      <c r="N226" s="111"/>
      <c r="O226" s="40"/>
      <c r="P226" s="9"/>
      <c r="Q226" s="9"/>
      <c r="S226" s="6"/>
      <c r="Y226" s="6"/>
      <c r="Z226" s="6"/>
      <c r="AF226" s="6"/>
    </row>
    <row r="227" spans="2:32" ht="15" outlineLevel="1" thickBot="1" x14ac:dyDescent="0.25">
      <c r="B227" s="92">
        <f>B226+1</f>
        <v>170</v>
      </c>
      <c r="C227" s="112" t="s">
        <v>450</v>
      </c>
      <c r="D227" s="94" t="s">
        <v>451</v>
      </c>
      <c r="E227" s="95" t="s">
        <v>25</v>
      </c>
      <c r="F227" s="96">
        <v>3</v>
      </c>
      <c r="G227" s="97">
        <f t="shared" si="59"/>
        <v>-8.679154584714361</v>
      </c>
      <c r="H227" s="98">
        <f t="shared" si="59"/>
        <v>-8.612030891254145</v>
      </c>
      <c r="I227" s="98">
        <f t="shared" si="59"/>
        <v>-8.8599149160081403</v>
      </c>
      <c r="J227" s="98">
        <f t="shared" si="59"/>
        <v>-8.7590735815404521</v>
      </c>
      <c r="K227" s="99">
        <f t="shared" si="59"/>
        <v>-8.8214152244507051</v>
      </c>
      <c r="L227" s="10"/>
      <c r="M227" s="63"/>
      <c r="N227" s="100"/>
      <c r="O227" s="40"/>
      <c r="P227" s="9"/>
      <c r="Q227" s="9"/>
      <c r="S227" s="6"/>
      <c r="Y227" s="6"/>
      <c r="Z227" s="6"/>
      <c r="AF227" s="6"/>
    </row>
    <row r="228" spans="2:32" ht="15" outlineLevel="1" thickBot="1" x14ac:dyDescent="0.25">
      <c r="B228" s="10"/>
      <c r="C228" s="10"/>
      <c r="D228" s="10"/>
      <c r="E228" s="10"/>
      <c r="F228" s="10"/>
      <c r="G228" s="10"/>
      <c r="H228" s="10"/>
      <c r="I228" s="10"/>
      <c r="J228" s="10"/>
      <c r="K228" s="10"/>
      <c r="L228" s="10"/>
      <c r="M228" s="65"/>
      <c r="N228" s="65"/>
      <c r="O228" s="40"/>
      <c r="P228" s="9"/>
      <c r="Q228" s="9"/>
      <c r="S228" s="6"/>
      <c r="Y228" s="6"/>
      <c r="Z228" s="6"/>
      <c r="AF228" s="6"/>
    </row>
    <row r="229" spans="2:32" ht="15" outlineLevel="1" thickBot="1" x14ac:dyDescent="0.25">
      <c r="B229" s="14" t="s">
        <v>452</v>
      </c>
      <c r="C229" s="29" t="s">
        <v>453</v>
      </c>
      <c r="D229" s="10"/>
      <c r="E229" s="10"/>
      <c r="F229" s="10"/>
      <c r="G229" s="10"/>
      <c r="H229" s="10"/>
      <c r="I229" s="10"/>
      <c r="J229" s="10"/>
      <c r="K229" s="10"/>
      <c r="L229" s="10"/>
      <c r="M229" s="65"/>
      <c r="N229" s="65"/>
      <c r="O229" s="40"/>
      <c r="P229" s="9"/>
      <c r="Q229" s="9"/>
      <c r="S229" s="6"/>
      <c r="Y229" s="6"/>
      <c r="Z229" s="6"/>
      <c r="AF229" s="6"/>
    </row>
    <row r="230" spans="2:32" outlineLevel="1" x14ac:dyDescent="0.2">
      <c r="B230" s="30">
        <v>173</v>
      </c>
      <c r="C230" s="31" t="s">
        <v>454</v>
      </c>
      <c r="D230" s="32" t="s">
        <v>455</v>
      </c>
      <c r="E230" s="33" t="s">
        <v>25</v>
      </c>
      <c r="F230" s="34">
        <v>3</v>
      </c>
      <c r="G230" s="144">
        <f t="shared" ref="G230:K232" si="60">G104/(1-G$128)</f>
        <v>15.358049836133125</v>
      </c>
      <c r="H230" s="145">
        <f t="shared" si="60"/>
        <v>15.140692218002171</v>
      </c>
      <c r="I230" s="145">
        <f t="shared" si="60"/>
        <v>14.806882645465054</v>
      </c>
      <c r="J230" s="145">
        <f t="shared" si="60"/>
        <v>14.614688567234774</v>
      </c>
      <c r="K230" s="146">
        <f t="shared" si="60"/>
        <v>14.373289302228621</v>
      </c>
      <c r="L230" s="10"/>
      <c r="M230" s="147" t="s">
        <v>456</v>
      </c>
      <c r="N230" s="148"/>
      <c r="O230" s="40"/>
      <c r="P230" s="9"/>
      <c r="Q230" s="9"/>
      <c r="S230" s="6"/>
      <c r="Y230" s="6"/>
      <c r="Z230" s="6"/>
      <c r="AF230" s="6"/>
    </row>
    <row r="231" spans="2:32" outlineLevel="1" x14ac:dyDescent="0.2">
      <c r="B231" s="42">
        <f>B230+1</f>
        <v>174</v>
      </c>
      <c r="C231" s="43" t="s">
        <v>457</v>
      </c>
      <c r="D231" s="44" t="s">
        <v>458</v>
      </c>
      <c r="E231" s="45" t="s">
        <v>25</v>
      </c>
      <c r="F231" s="46">
        <v>3</v>
      </c>
      <c r="G231" s="74">
        <f t="shared" si="60"/>
        <v>0.27748251669701407</v>
      </c>
      <c r="H231" s="75">
        <f t="shared" si="60"/>
        <v>0.27457441379890124</v>
      </c>
      <c r="I231" s="75">
        <f t="shared" si="60"/>
        <v>0.27158755657708716</v>
      </c>
      <c r="J231" s="75">
        <f t="shared" si="60"/>
        <v>0.28268841327964622</v>
      </c>
      <c r="K231" s="76">
        <f t="shared" si="60"/>
        <v>0.29515347962799343</v>
      </c>
      <c r="L231" s="10"/>
      <c r="M231" s="50"/>
      <c r="N231" s="111"/>
      <c r="O231" s="40"/>
      <c r="P231" s="9"/>
      <c r="Q231" s="9"/>
      <c r="S231" s="6"/>
      <c r="Y231" s="6"/>
      <c r="Z231" s="6"/>
      <c r="AF231" s="6"/>
    </row>
    <row r="232" spans="2:32" ht="15" outlineLevel="1" thickBot="1" x14ac:dyDescent="0.25">
      <c r="B232" s="92">
        <f>B231+1</f>
        <v>175</v>
      </c>
      <c r="C232" s="93" t="s">
        <v>459</v>
      </c>
      <c r="D232" s="94" t="s">
        <v>460</v>
      </c>
      <c r="E232" s="95" t="s">
        <v>25</v>
      </c>
      <c r="F232" s="96">
        <v>3</v>
      </c>
      <c r="G232" s="97">
        <f t="shared" si="60"/>
        <v>0.43986020409031068</v>
      </c>
      <c r="H232" s="98">
        <f t="shared" si="60"/>
        <v>0.44451304675460174</v>
      </c>
      <c r="I232" s="98">
        <f t="shared" si="60"/>
        <v>0.44921454491913565</v>
      </c>
      <c r="J232" s="98">
        <f t="shared" si="60"/>
        <v>0.44190717099110077</v>
      </c>
      <c r="K232" s="99">
        <f t="shared" si="60"/>
        <v>0.43488007934957834</v>
      </c>
      <c r="L232" s="10"/>
      <c r="M232" s="63"/>
      <c r="N232" s="100"/>
      <c r="O232" s="40"/>
      <c r="P232" s="9"/>
      <c r="Q232" s="9"/>
      <c r="S232" s="6"/>
      <c r="Y232" s="6"/>
      <c r="Z232" s="6"/>
      <c r="AF232" s="6"/>
    </row>
    <row r="233" spans="2:32" ht="15" outlineLevel="1" thickBot="1" x14ac:dyDescent="0.25">
      <c r="B233" s="10"/>
      <c r="C233" s="10"/>
      <c r="D233" s="10"/>
      <c r="E233" s="10"/>
      <c r="F233" s="10"/>
      <c r="G233" s="10"/>
      <c r="H233" s="10"/>
      <c r="I233" s="10"/>
      <c r="J233" s="10"/>
      <c r="K233" s="10"/>
      <c r="L233" s="10"/>
      <c r="M233" s="65"/>
      <c r="N233" s="65"/>
      <c r="O233" s="40"/>
      <c r="P233" s="9"/>
      <c r="Q233" s="9"/>
      <c r="S233" s="6"/>
      <c r="Y233" s="6"/>
      <c r="Z233" s="6"/>
      <c r="AF233" s="6"/>
    </row>
    <row r="234" spans="2:32" ht="15" outlineLevel="1" thickBot="1" x14ac:dyDescent="0.25">
      <c r="B234" s="14" t="s">
        <v>461</v>
      </c>
      <c r="C234" s="29" t="s">
        <v>462</v>
      </c>
      <c r="D234" s="10"/>
      <c r="E234" s="10"/>
      <c r="F234" s="10"/>
      <c r="G234" s="10"/>
      <c r="H234" s="10"/>
      <c r="I234" s="10"/>
      <c r="J234" s="10"/>
      <c r="K234" s="10"/>
      <c r="L234" s="10"/>
      <c r="M234" s="65"/>
      <c r="N234" s="65"/>
      <c r="O234" s="40"/>
      <c r="P234" s="9"/>
      <c r="Q234" s="9"/>
      <c r="S234" s="6"/>
      <c r="Y234" s="6"/>
      <c r="Z234" s="6"/>
      <c r="AF234" s="6"/>
    </row>
    <row r="235" spans="2:32" outlineLevel="1" x14ac:dyDescent="0.2">
      <c r="B235" s="30">
        <v>171</v>
      </c>
      <c r="C235" s="31" t="s">
        <v>463</v>
      </c>
      <c r="D235" s="32" t="s">
        <v>464</v>
      </c>
      <c r="E235" s="33" t="s">
        <v>25</v>
      </c>
      <c r="F235" s="34">
        <v>3</v>
      </c>
      <c r="G235" s="144">
        <f t="shared" ref="G235:K237" si="61">G109/(1-G$128)</f>
        <v>-15.358049836133125</v>
      </c>
      <c r="H235" s="145">
        <f t="shared" si="61"/>
        <v>-15.140692218002171</v>
      </c>
      <c r="I235" s="145">
        <f t="shared" si="61"/>
        <v>-14.806882645465054</v>
      </c>
      <c r="J235" s="145">
        <f t="shared" si="61"/>
        <v>-14.614688567234774</v>
      </c>
      <c r="K235" s="146">
        <f t="shared" si="61"/>
        <v>-14.373289302228621</v>
      </c>
      <c r="L235" s="10"/>
      <c r="M235" s="147" t="s">
        <v>465</v>
      </c>
      <c r="N235" s="148"/>
      <c r="O235" s="40"/>
      <c r="P235" s="9"/>
      <c r="Q235" s="9"/>
      <c r="S235" s="6"/>
      <c r="Y235" s="6"/>
      <c r="Z235" s="6"/>
      <c r="AF235" s="6"/>
    </row>
    <row r="236" spans="2:32" outlineLevel="1" x14ac:dyDescent="0.2">
      <c r="B236" s="42">
        <f>B235+1</f>
        <v>172</v>
      </c>
      <c r="C236" s="43" t="s">
        <v>466</v>
      </c>
      <c r="D236" s="44" t="s">
        <v>467</v>
      </c>
      <c r="E236" s="45" t="s">
        <v>25</v>
      </c>
      <c r="F236" s="46">
        <v>3</v>
      </c>
      <c r="G236" s="74">
        <f t="shared" si="61"/>
        <v>-0.55496503339402814</v>
      </c>
      <c r="H236" s="75">
        <f t="shared" si="61"/>
        <v>-0.54914882759780248</v>
      </c>
      <c r="I236" s="75">
        <f t="shared" si="61"/>
        <v>-0.54317511315417433</v>
      </c>
      <c r="J236" s="75">
        <f t="shared" si="61"/>
        <v>-0.56537682655929244</v>
      </c>
      <c r="K236" s="76">
        <f t="shared" si="61"/>
        <v>-0.59030695925598686</v>
      </c>
      <c r="L236" s="10"/>
      <c r="M236" s="50"/>
      <c r="N236" s="111"/>
      <c r="O236" s="40"/>
      <c r="P236" s="9"/>
      <c r="Q236" s="9"/>
      <c r="S236" s="6"/>
      <c r="Y236" s="6"/>
      <c r="Z236" s="6"/>
      <c r="AF236" s="6"/>
    </row>
    <row r="237" spans="2:32" ht="15" outlineLevel="1" thickBot="1" x14ac:dyDescent="0.25">
      <c r="B237" s="92">
        <f>B236+1</f>
        <v>173</v>
      </c>
      <c r="C237" s="93" t="s">
        <v>468</v>
      </c>
      <c r="D237" s="94" t="s">
        <v>469</v>
      </c>
      <c r="E237" s="95" t="s">
        <v>25</v>
      </c>
      <c r="F237" s="96">
        <v>3</v>
      </c>
      <c r="G237" s="97">
        <f t="shared" si="61"/>
        <v>-0.87972040818062136</v>
      </c>
      <c r="H237" s="98">
        <f t="shared" si="61"/>
        <v>-0.88902609350920347</v>
      </c>
      <c r="I237" s="98">
        <f t="shared" si="61"/>
        <v>-0.8984290898382713</v>
      </c>
      <c r="J237" s="98">
        <f t="shared" si="61"/>
        <v>-0.88381434198220155</v>
      </c>
      <c r="K237" s="99">
        <f t="shared" si="61"/>
        <v>-0.86976015869915668</v>
      </c>
      <c r="L237" s="10"/>
      <c r="M237" s="63"/>
      <c r="N237" s="100"/>
      <c r="O237" s="40"/>
      <c r="P237" s="9"/>
      <c r="Q237" s="9"/>
      <c r="S237" s="6"/>
      <c r="Y237" s="6"/>
      <c r="Z237" s="6"/>
      <c r="AF237" s="6"/>
    </row>
    <row r="238" spans="2:32" ht="15" outlineLevel="1" thickBot="1" x14ac:dyDescent="0.25">
      <c r="B238" s="10"/>
      <c r="C238" s="10"/>
      <c r="D238" s="10"/>
      <c r="E238" s="10"/>
      <c r="F238" s="10"/>
      <c r="G238" s="10"/>
      <c r="H238" s="10"/>
      <c r="I238" s="10"/>
      <c r="J238" s="10"/>
      <c r="K238" s="10"/>
      <c r="L238" s="10"/>
      <c r="M238" s="65"/>
      <c r="N238" s="65"/>
      <c r="O238" s="40"/>
      <c r="P238" s="9"/>
      <c r="Q238" s="9"/>
      <c r="S238" s="6"/>
      <c r="Y238" s="6"/>
      <c r="Z238" s="6"/>
      <c r="AF238" s="6"/>
    </row>
    <row r="239" spans="2:32" ht="15" outlineLevel="1" thickBot="1" x14ac:dyDescent="0.25">
      <c r="B239" s="14" t="s">
        <v>470</v>
      </c>
      <c r="C239" s="29" t="s">
        <v>471</v>
      </c>
      <c r="D239" s="10"/>
      <c r="E239" s="10"/>
      <c r="F239" s="10"/>
      <c r="G239" s="10"/>
      <c r="H239" s="10"/>
      <c r="I239" s="10"/>
      <c r="J239" s="10"/>
      <c r="K239" s="10"/>
      <c r="L239" s="10"/>
      <c r="M239" s="65"/>
      <c r="N239" s="65"/>
      <c r="O239" s="40"/>
      <c r="P239" s="9"/>
      <c r="Q239" s="9"/>
      <c r="S239" s="6"/>
      <c r="Y239" s="6"/>
      <c r="Z239" s="6"/>
      <c r="AF239" s="6"/>
    </row>
    <row r="240" spans="2:32" outlineLevel="1" x14ac:dyDescent="0.2">
      <c r="B240" s="30">
        <v>177</v>
      </c>
      <c r="C240" s="31" t="s">
        <v>472</v>
      </c>
      <c r="D240" s="32" t="s">
        <v>473</v>
      </c>
      <c r="E240" s="33" t="s">
        <v>25</v>
      </c>
      <c r="F240" s="34">
        <v>3</v>
      </c>
      <c r="G240" s="144">
        <f t="shared" ref="G240:K244" si="62">G114/(1-G$128)</f>
        <v>0.43793838507645277</v>
      </c>
      <c r="H240" s="145">
        <f t="shared" si="62"/>
        <v>1.3138151552293582</v>
      </c>
      <c r="I240" s="145">
        <f t="shared" si="62"/>
        <v>2.2261867908053015</v>
      </c>
      <c r="J240" s="145">
        <f t="shared" si="62"/>
        <v>3.1750532918042826</v>
      </c>
      <c r="K240" s="146">
        <f t="shared" si="62"/>
        <v>4.1604146582263013</v>
      </c>
      <c r="L240" s="10"/>
      <c r="M240" s="147" t="s">
        <v>474</v>
      </c>
      <c r="N240" s="148"/>
      <c r="O240" s="40"/>
      <c r="P240" s="9"/>
      <c r="Q240" s="9"/>
      <c r="S240" s="6"/>
      <c r="Y240" s="6"/>
      <c r="Z240" s="6"/>
      <c r="AF240" s="6"/>
    </row>
    <row r="241" spans="2:32" outlineLevel="1" x14ac:dyDescent="0.2">
      <c r="B241" s="42">
        <f>B240+1</f>
        <v>178</v>
      </c>
      <c r="C241" s="43" t="s">
        <v>475</v>
      </c>
      <c r="D241" s="44" t="s">
        <v>476</v>
      </c>
      <c r="E241" s="45" t="s">
        <v>25</v>
      </c>
      <c r="F241" s="46">
        <v>3</v>
      </c>
      <c r="G241" s="74">
        <f t="shared" si="62"/>
        <v>6.9907805594337513E-2</v>
      </c>
      <c r="H241" s="75">
        <f t="shared" si="62"/>
        <v>0.20972341678301254</v>
      </c>
      <c r="I241" s="75">
        <f t="shared" si="62"/>
        <v>0.35536467843788239</v>
      </c>
      <c r="J241" s="75">
        <f t="shared" si="62"/>
        <v>0.506831590558947</v>
      </c>
      <c r="K241" s="76">
        <f t="shared" si="62"/>
        <v>0.66412415314620643</v>
      </c>
      <c r="L241" s="10"/>
      <c r="M241" s="119"/>
      <c r="N241" s="153"/>
      <c r="O241" s="40"/>
      <c r="P241" s="9"/>
      <c r="Q241" s="9"/>
      <c r="S241" s="6"/>
      <c r="Y241" s="6"/>
      <c r="Z241" s="6"/>
      <c r="AF241" s="6"/>
    </row>
    <row r="242" spans="2:32" outlineLevel="1" x14ac:dyDescent="0.2">
      <c r="B242" s="42">
        <f>B241+1</f>
        <v>179</v>
      </c>
      <c r="C242" s="43" t="s">
        <v>477</v>
      </c>
      <c r="D242" s="44" t="s">
        <v>478</v>
      </c>
      <c r="E242" s="45" t="s">
        <v>25</v>
      </c>
      <c r="F242" s="46">
        <v>3</v>
      </c>
      <c r="G242" s="74">
        <f t="shared" si="62"/>
        <v>0.88198360618331495</v>
      </c>
      <c r="H242" s="75">
        <f t="shared" si="62"/>
        <v>2.6459508185499447</v>
      </c>
      <c r="I242" s="75">
        <f t="shared" si="62"/>
        <v>4.4834166647651843</v>
      </c>
      <c r="J242" s="75">
        <f t="shared" si="62"/>
        <v>6.3943811448290333</v>
      </c>
      <c r="K242" s="76">
        <f t="shared" si="62"/>
        <v>8.3788442587414931</v>
      </c>
      <c r="L242" s="10"/>
      <c r="M242" s="50"/>
      <c r="N242" s="111"/>
      <c r="O242" s="40"/>
      <c r="P242" s="9"/>
      <c r="Q242" s="9"/>
      <c r="S242" s="6"/>
      <c r="Y242" s="6"/>
      <c r="Z242" s="6"/>
      <c r="AF242" s="6"/>
    </row>
    <row r="243" spans="2:32" outlineLevel="1" x14ac:dyDescent="0.2">
      <c r="B243" s="42">
        <f>B242+1</f>
        <v>180</v>
      </c>
      <c r="C243" s="43" t="s">
        <v>479</v>
      </c>
      <c r="D243" s="44" t="s">
        <v>480</v>
      </c>
      <c r="E243" s="45" t="s">
        <v>25</v>
      </c>
      <c r="F243" s="46">
        <v>3</v>
      </c>
      <c r="G243" s="74">
        <f t="shared" si="62"/>
        <v>5.5953335676015396E-2</v>
      </c>
      <c r="H243" s="75">
        <f t="shared" si="62"/>
        <v>0.16786000702804618</v>
      </c>
      <c r="I243" s="75">
        <f t="shared" si="62"/>
        <v>0.2844294563530782</v>
      </c>
      <c r="J243" s="75">
        <f t="shared" si="62"/>
        <v>0.40566168365111155</v>
      </c>
      <c r="K243" s="76">
        <f t="shared" si="62"/>
        <v>0.53155668892214625</v>
      </c>
      <c r="L243" s="10"/>
      <c r="M243" s="119"/>
      <c r="N243" s="153"/>
      <c r="O243" s="40"/>
      <c r="P243" s="9"/>
      <c r="Q243" s="9"/>
      <c r="S243" s="6"/>
      <c r="Y243" s="6"/>
      <c r="Z243" s="6"/>
      <c r="AF243" s="6"/>
    </row>
    <row r="244" spans="2:32" ht="15" outlineLevel="1" thickBot="1" x14ac:dyDescent="0.25">
      <c r="B244" s="92">
        <f>B243+1</f>
        <v>181</v>
      </c>
      <c r="C244" s="93" t="s">
        <v>481</v>
      </c>
      <c r="D244" s="94" t="s">
        <v>482</v>
      </c>
      <c r="E244" s="95" t="s">
        <v>25</v>
      </c>
      <c r="F244" s="96">
        <v>3</v>
      </c>
      <c r="G244" s="97">
        <f t="shared" si="62"/>
        <v>0</v>
      </c>
      <c r="H244" s="98">
        <f t="shared" si="62"/>
        <v>0</v>
      </c>
      <c r="I244" s="98">
        <f t="shared" si="62"/>
        <v>0</v>
      </c>
      <c r="J244" s="98">
        <f t="shared" si="62"/>
        <v>0</v>
      </c>
      <c r="K244" s="99">
        <f t="shared" si="62"/>
        <v>0</v>
      </c>
      <c r="L244" s="10"/>
      <c r="M244" s="63"/>
      <c r="N244" s="100"/>
      <c r="O244" s="40"/>
      <c r="P244" s="9"/>
      <c r="Q244" s="9"/>
      <c r="S244" s="6"/>
      <c r="Y244" s="6"/>
      <c r="Z244" s="6"/>
      <c r="AF244" s="6"/>
    </row>
    <row r="245" spans="2:32" ht="15" outlineLevel="1" thickBot="1" x14ac:dyDescent="0.25">
      <c r="B245" s="10"/>
      <c r="C245" s="10"/>
      <c r="D245" s="10"/>
      <c r="E245" s="10"/>
      <c r="F245" s="10"/>
      <c r="G245" s="10"/>
      <c r="H245" s="10"/>
      <c r="I245" s="10"/>
      <c r="J245" s="10"/>
      <c r="K245" s="10"/>
      <c r="L245" s="10"/>
      <c r="M245" s="65"/>
      <c r="N245" s="65"/>
      <c r="O245" s="40"/>
      <c r="P245" s="9"/>
      <c r="Q245" s="9"/>
      <c r="S245" s="6"/>
      <c r="Y245" s="6"/>
      <c r="Z245" s="6"/>
      <c r="AF245" s="6"/>
    </row>
    <row r="246" spans="2:32" ht="15" outlineLevel="1" thickBot="1" x14ac:dyDescent="0.25">
      <c r="B246" s="14" t="s">
        <v>483</v>
      </c>
      <c r="C246" s="29" t="s">
        <v>484</v>
      </c>
      <c r="D246" s="10"/>
      <c r="E246" s="10"/>
      <c r="F246" s="10"/>
      <c r="G246" s="10"/>
      <c r="H246" s="10"/>
      <c r="I246" s="10"/>
      <c r="J246" s="10"/>
      <c r="K246" s="10"/>
      <c r="L246" s="10"/>
      <c r="M246" s="65"/>
      <c r="N246" s="65"/>
      <c r="O246" s="40"/>
      <c r="P246" s="9"/>
      <c r="Q246" s="9"/>
      <c r="S246" s="6"/>
      <c r="Y246" s="6"/>
      <c r="Z246" s="6"/>
      <c r="AF246" s="6"/>
    </row>
    <row r="247" spans="2:32" outlineLevel="1" x14ac:dyDescent="0.2">
      <c r="B247" s="30">
        <v>182</v>
      </c>
      <c r="C247" s="31" t="s">
        <v>485</v>
      </c>
      <c r="D247" s="32" t="s">
        <v>486</v>
      </c>
      <c r="E247" s="33" t="s">
        <v>25</v>
      </c>
      <c r="F247" s="34">
        <v>3</v>
      </c>
      <c r="G247" s="144">
        <f t="shared" ref="G247:K251" si="63">G121/(1-G$128)</f>
        <v>-0.43793838507645277</v>
      </c>
      <c r="H247" s="145">
        <f t="shared" si="63"/>
        <v>-1.3138151552293582</v>
      </c>
      <c r="I247" s="145">
        <f t="shared" si="63"/>
        <v>-2.2261867908053015</v>
      </c>
      <c r="J247" s="145">
        <f t="shared" si="63"/>
        <v>-3.1750532918042826</v>
      </c>
      <c r="K247" s="146">
        <f t="shared" si="63"/>
        <v>-4.1604146582263013</v>
      </c>
      <c r="L247" s="10"/>
      <c r="M247" s="147" t="s">
        <v>487</v>
      </c>
      <c r="N247" s="148"/>
      <c r="O247" s="40"/>
      <c r="P247" s="9"/>
      <c r="Q247" s="9"/>
      <c r="S247" s="6"/>
      <c r="Y247" s="6"/>
      <c r="Z247" s="6"/>
      <c r="AF247" s="6"/>
    </row>
    <row r="248" spans="2:32" outlineLevel="1" x14ac:dyDescent="0.2">
      <c r="B248" s="42">
        <f>B247+1</f>
        <v>183</v>
      </c>
      <c r="C248" s="43" t="s">
        <v>488</v>
      </c>
      <c r="D248" s="44" t="s">
        <v>489</v>
      </c>
      <c r="E248" s="45" t="s">
        <v>25</v>
      </c>
      <c r="F248" s="46">
        <v>3</v>
      </c>
      <c r="G248" s="74">
        <f t="shared" si="63"/>
        <v>-6.9907805594337513E-2</v>
      </c>
      <c r="H248" s="75">
        <f t="shared" si="63"/>
        <v>-0.20972341678301254</v>
      </c>
      <c r="I248" s="75">
        <f t="shared" si="63"/>
        <v>-0.35536467843788239</v>
      </c>
      <c r="J248" s="75">
        <f t="shared" si="63"/>
        <v>-0.506831590558947</v>
      </c>
      <c r="K248" s="76">
        <f t="shared" si="63"/>
        <v>-0.66412415314620643</v>
      </c>
      <c r="L248" s="10"/>
      <c r="M248" s="119"/>
      <c r="N248" s="153"/>
      <c r="O248" s="40"/>
      <c r="P248" s="9"/>
      <c r="Q248" s="9"/>
      <c r="S248" s="6"/>
      <c r="Y248" s="6"/>
      <c r="Z248" s="6"/>
      <c r="AF248" s="6"/>
    </row>
    <row r="249" spans="2:32" outlineLevel="1" x14ac:dyDescent="0.2">
      <c r="B249" s="42">
        <f>B248+1</f>
        <v>184</v>
      </c>
      <c r="C249" s="43" t="s">
        <v>490</v>
      </c>
      <c r="D249" s="44" t="s">
        <v>491</v>
      </c>
      <c r="E249" s="45" t="s">
        <v>25</v>
      </c>
      <c r="F249" s="46">
        <v>3</v>
      </c>
      <c r="G249" s="74">
        <f t="shared" si="63"/>
        <v>-0.88198360618331495</v>
      </c>
      <c r="H249" s="75">
        <f t="shared" si="63"/>
        <v>-2.6459508185499447</v>
      </c>
      <c r="I249" s="75">
        <f t="shared" si="63"/>
        <v>-4.4834166647651843</v>
      </c>
      <c r="J249" s="75">
        <f t="shared" si="63"/>
        <v>-6.3943811448290333</v>
      </c>
      <c r="K249" s="76">
        <f t="shared" si="63"/>
        <v>-8.3788442587414931</v>
      </c>
      <c r="L249" s="10"/>
      <c r="M249" s="50"/>
      <c r="N249" s="111"/>
      <c r="O249" s="40"/>
      <c r="P249" s="9"/>
      <c r="Q249" s="9"/>
      <c r="S249" s="6"/>
      <c r="Y249" s="6"/>
      <c r="Z249" s="6"/>
      <c r="AF249" s="6"/>
    </row>
    <row r="250" spans="2:32" outlineLevel="1" x14ac:dyDescent="0.2">
      <c r="B250" s="42">
        <f>B249+1</f>
        <v>185</v>
      </c>
      <c r="C250" s="43" t="s">
        <v>492</v>
      </c>
      <c r="D250" s="44" t="s">
        <v>493</v>
      </c>
      <c r="E250" s="45" t="s">
        <v>25</v>
      </c>
      <c r="F250" s="46">
        <v>3</v>
      </c>
      <c r="G250" s="74">
        <f t="shared" si="63"/>
        <v>-5.5953335676015396E-2</v>
      </c>
      <c r="H250" s="75">
        <f t="shared" si="63"/>
        <v>-0.16786000702804618</v>
      </c>
      <c r="I250" s="75">
        <f t="shared" si="63"/>
        <v>-0.2844294563530782</v>
      </c>
      <c r="J250" s="75">
        <f t="shared" si="63"/>
        <v>-0.40566168365111155</v>
      </c>
      <c r="K250" s="76">
        <f t="shared" si="63"/>
        <v>-0.53155668892214625</v>
      </c>
      <c r="L250" s="10"/>
      <c r="M250" s="119"/>
      <c r="N250" s="153"/>
      <c r="O250" s="40"/>
      <c r="P250" s="9"/>
      <c r="Q250" s="9"/>
      <c r="S250" s="6"/>
      <c r="Y250" s="6"/>
      <c r="Z250" s="6"/>
      <c r="AF250" s="6"/>
    </row>
    <row r="251" spans="2:32" ht="15" outlineLevel="1" thickBot="1" x14ac:dyDescent="0.25">
      <c r="B251" s="92">
        <f>B250+1</f>
        <v>186</v>
      </c>
      <c r="C251" s="93" t="s">
        <v>494</v>
      </c>
      <c r="D251" s="94" t="s">
        <v>495</v>
      </c>
      <c r="E251" s="95" t="s">
        <v>25</v>
      </c>
      <c r="F251" s="96">
        <v>3</v>
      </c>
      <c r="G251" s="97">
        <f t="shared" si="63"/>
        <v>0</v>
      </c>
      <c r="H251" s="98">
        <f t="shared" si="63"/>
        <v>0</v>
      </c>
      <c r="I251" s="98">
        <f t="shared" si="63"/>
        <v>0</v>
      </c>
      <c r="J251" s="98">
        <f t="shared" si="63"/>
        <v>0</v>
      </c>
      <c r="K251" s="99">
        <f t="shared" si="63"/>
        <v>0</v>
      </c>
      <c r="L251" s="10"/>
      <c r="M251" s="63"/>
      <c r="N251" s="100"/>
      <c r="O251" s="40"/>
      <c r="P251" s="9"/>
      <c r="Q251" s="9"/>
      <c r="S251" s="6"/>
      <c r="Y251" s="6"/>
      <c r="Z251" s="6"/>
      <c r="AF251" s="6"/>
    </row>
    <row r="252" spans="2:32" x14ac:dyDescent="0.2">
      <c r="B252" s="10"/>
      <c r="C252" s="10"/>
      <c r="D252" s="10"/>
      <c r="E252" s="10"/>
      <c r="F252" s="10"/>
      <c r="G252" s="10"/>
      <c r="H252" s="10"/>
      <c r="I252" s="10"/>
      <c r="J252" s="10"/>
      <c r="K252" s="10"/>
      <c r="L252" s="10"/>
      <c r="M252" s="65"/>
      <c r="N252" s="65"/>
      <c r="O252" s="40"/>
      <c r="P252" s="9"/>
      <c r="Q252" s="9"/>
    </row>
    <row r="253" spans="2:32" x14ac:dyDescent="0.2">
      <c r="B253" s="154" t="s">
        <v>496</v>
      </c>
      <c r="C253" s="155"/>
      <c r="D253" s="155"/>
      <c r="E253" s="155"/>
      <c r="F253" s="155"/>
      <c r="G253" s="155"/>
      <c r="H253" s="155"/>
      <c r="I253" s="156"/>
      <c r="J253" s="156"/>
      <c r="K253" s="10"/>
      <c r="L253" s="10"/>
      <c r="M253" s="157"/>
      <c r="O253" s="40"/>
      <c r="P253" s="9"/>
      <c r="Q253" s="9"/>
    </row>
    <row r="254" spans="2:32" x14ac:dyDescent="0.2">
      <c r="B254" s="158"/>
      <c r="C254" s="159" t="s">
        <v>497</v>
      </c>
      <c r="D254" s="159"/>
      <c r="E254" s="155"/>
      <c r="F254" s="155"/>
      <c r="G254" s="155"/>
      <c r="H254" s="155"/>
      <c r="I254" s="155"/>
      <c r="J254" s="155"/>
      <c r="K254" s="10"/>
      <c r="L254" s="10"/>
      <c r="M254" s="157"/>
      <c r="O254" s="40"/>
      <c r="P254" s="9"/>
      <c r="Q254" s="9"/>
    </row>
    <row r="255" spans="2:32" x14ac:dyDescent="0.2">
      <c r="B255" s="160"/>
      <c r="C255" s="159" t="s">
        <v>498</v>
      </c>
      <c r="D255" s="159"/>
      <c r="E255" s="155"/>
      <c r="F255" s="155"/>
      <c r="G255" s="155"/>
      <c r="H255" s="155"/>
      <c r="I255" s="155"/>
      <c r="J255" s="155"/>
      <c r="K255" s="10"/>
      <c r="L255" s="10"/>
      <c r="M255" s="157"/>
      <c r="O255" s="40"/>
      <c r="P255" s="9"/>
      <c r="Q255" s="9"/>
    </row>
    <row r="256" spans="2:32" x14ac:dyDescent="0.2">
      <c r="B256" s="161"/>
      <c r="C256" s="159" t="s">
        <v>499</v>
      </c>
      <c r="D256" s="159"/>
      <c r="E256" s="155"/>
      <c r="F256" s="155"/>
      <c r="G256" s="155"/>
      <c r="H256" s="155"/>
      <c r="I256" s="155"/>
      <c r="J256" s="155"/>
      <c r="K256" s="10"/>
      <c r="L256" s="10"/>
      <c r="M256" s="157"/>
      <c r="O256" s="40"/>
      <c r="P256" s="9"/>
      <c r="Q256" s="9"/>
    </row>
    <row r="257" spans="2:17" x14ac:dyDescent="0.2">
      <c r="B257" s="162"/>
      <c r="C257" s="159" t="s">
        <v>500</v>
      </c>
      <c r="D257" s="159"/>
      <c r="E257" s="155"/>
      <c r="F257" s="155"/>
      <c r="G257" s="155"/>
      <c r="H257" s="155"/>
      <c r="I257" s="155"/>
      <c r="J257" s="155"/>
      <c r="K257" s="10"/>
      <c r="L257" s="10"/>
      <c r="M257" s="157"/>
      <c r="O257" s="40"/>
      <c r="P257" s="9"/>
      <c r="Q257" s="9"/>
    </row>
    <row r="258" spans="2:17" ht="15" thickBot="1" x14ac:dyDescent="0.25">
      <c r="B258" s="163"/>
      <c r="C258" s="163"/>
      <c r="D258" s="163"/>
      <c r="E258" s="163"/>
      <c r="F258" s="163"/>
      <c r="G258" s="163"/>
      <c r="H258" s="163"/>
      <c r="I258" s="163"/>
      <c r="J258" s="163"/>
      <c r="K258" s="10"/>
      <c r="L258" s="10"/>
      <c r="M258" s="157"/>
      <c r="O258" s="40"/>
      <c r="P258" s="9"/>
      <c r="Q258" s="9"/>
    </row>
    <row r="259" spans="2:17" ht="16.5" thickBot="1" x14ac:dyDescent="0.25">
      <c r="B259" s="201" t="s">
        <v>501</v>
      </c>
      <c r="C259" s="202"/>
      <c r="D259" s="202"/>
      <c r="E259" s="202"/>
      <c r="F259" s="202"/>
      <c r="G259" s="202"/>
      <c r="H259" s="202"/>
      <c r="I259" s="202"/>
      <c r="J259" s="202"/>
      <c r="K259" s="203"/>
      <c r="L259" s="10"/>
      <c r="M259" s="157"/>
      <c r="P259" s="9"/>
      <c r="Q259" s="9"/>
    </row>
    <row r="260" spans="2:17" ht="16.5" thickBot="1" x14ac:dyDescent="0.25">
      <c r="B260" s="164"/>
      <c r="C260" s="165"/>
      <c r="D260" s="166"/>
      <c r="E260" s="166"/>
      <c r="F260" s="166"/>
      <c r="G260" s="166"/>
      <c r="H260" s="166"/>
      <c r="I260" s="163"/>
      <c r="J260" s="163"/>
      <c r="K260" s="163"/>
      <c r="L260" s="10"/>
      <c r="M260" s="157"/>
      <c r="P260" s="9"/>
      <c r="Q260" s="9"/>
    </row>
    <row r="261" spans="2:17" ht="170.25" customHeight="1" thickBot="1" x14ac:dyDescent="0.25">
      <c r="B261" s="204" t="s">
        <v>502</v>
      </c>
      <c r="C261" s="205"/>
      <c r="D261" s="205"/>
      <c r="E261" s="205"/>
      <c r="F261" s="205"/>
      <c r="G261" s="205"/>
      <c r="H261" s="205"/>
      <c r="I261" s="205"/>
      <c r="J261" s="205"/>
      <c r="K261" s="206"/>
      <c r="L261" s="10"/>
      <c r="M261" s="157"/>
      <c r="P261" s="9"/>
      <c r="Q261" s="9"/>
    </row>
    <row r="262" spans="2:17" ht="15" thickBot="1" x14ac:dyDescent="0.25">
      <c r="B262" s="167"/>
      <c r="C262" s="168"/>
      <c r="D262" s="167"/>
      <c r="E262" s="167"/>
      <c r="F262" s="167"/>
      <c r="G262" s="169"/>
      <c r="H262" s="169"/>
      <c r="I262" s="163"/>
      <c r="J262" s="163"/>
      <c r="K262" s="163"/>
      <c r="L262" s="10"/>
      <c r="M262" s="157"/>
      <c r="P262" s="9"/>
      <c r="Q262" s="9"/>
    </row>
    <row r="263" spans="2:17" x14ac:dyDescent="0.2">
      <c r="B263" s="170" t="s">
        <v>503</v>
      </c>
      <c r="C263" s="207" t="s">
        <v>504</v>
      </c>
      <c r="D263" s="208"/>
      <c r="E263" s="208"/>
      <c r="F263" s="208"/>
      <c r="G263" s="208"/>
      <c r="H263" s="208"/>
      <c r="I263" s="208"/>
      <c r="J263" s="208"/>
      <c r="K263" s="209"/>
      <c r="L263" s="10"/>
      <c r="M263" s="157"/>
      <c r="P263" s="9"/>
      <c r="Q263" s="9"/>
    </row>
    <row r="264" spans="2:17" x14ac:dyDescent="0.2">
      <c r="B264" s="171" t="s">
        <v>505</v>
      </c>
      <c r="C264" s="172"/>
      <c r="D264" s="173"/>
      <c r="E264" s="173"/>
      <c r="F264" s="173"/>
      <c r="G264" s="173"/>
      <c r="H264" s="173"/>
      <c r="I264" s="173"/>
      <c r="J264" s="173"/>
      <c r="K264" s="174"/>
      <c r="L264" s="10"/>
      <c r="M264" s="157"/>
      <c r="P264" s="9"/>
      <c r="Q264" s="9"/>
    </row>
    <row r="265" spans="2:17" ht="30" customHeight="1" x14ac:dyDescent="0.2">
      <c r="B265" s="175" t="s">
        <v>506</v>
      </c>
      <c r="C265" s="196" t="s">
        <v>507</v>
      </c>
      <c r="D265" s="210"/>
      <c r="E265" s="210"/>
      <c r="F265" s="210"/>
      <c r="G265" s="210"/>
      <c r="H265" s="210"/>
      <c r="I265" s="210"/>
      <c r="J265" s="210"/>
      <c r="K265" s="211"/>
      <c r="L265" s="10"/>
      <c r="M265" s="157"/>
      <c r="P265" s="9"/>
      <c r="Q265" s="9"/>
    </row>
    <row r="266" spans="2:17" ht="30" customHeight="1" x14ac:dyDescent="0.2">
      <c r="B266" s="175" t="s">
        <v>508</v>
      </c>
      <c r="C266" s="196" t="s">
        <v>509</v>
      </c>
      <c r="D266" s="199"/>
      <c r="E266" s="199"/>
      <c r="F266" s="199"/>
      <c r="G266" s="199"/>
      <c r="H266" s="199"/>
      <c r="I266" s="199"/>
      <c r="J266" s="199"/>
      <c r="K266" s="200"/>
      <c r="L266" s="10"/>
      <c r="M266" s="157"/>
      <c r="P266" s="9"/>
      <c r="Q266" s="9"/>
    </row>
    <row r="267" spans="2:17" ht="30" customHeight="1" x14ac:dyDescent="0.2">
      <c r="B267" s="175" t="s">
        <v>510</v>
      </c>
      <c r="C267" s="196" t="s">
        <v>511</v>
      </c>
      <c r="D267" s="199"/>
      <c r="E267" s="199"/>
      <c r="F267" s="199"/>
      <c r="G267" s="199"/>
      <c r="H267" s="199"/>
      <c r="I267" s="199"/>
      <c r="J267" s="199"/>
      <c r="K267" s="200"/>
      <c r="L267" s="10"/>
      <c r="M267" s="157"/>
      <c r="P267" s="9"/>
      <c r="Q267" s="9"/>
    </row>
    <row r="268" spans="2:17" ht="30" customHeight="1" x14ac:dyDescent="0.2">
      <c r="B268" s="175" t="s">
        <v>512</v>
      </c>
      <c r="C268" s="196" t="s">
        <v>513</v>
      </c>
      <c r="D268" s="197"/>
      <c r="E268" s="197"/>
      <c r="F268" s="197"/>
      <c r="G268" s="197"/>
      <c r="H268" s="197"/>
      <c r="I268" s="197"/>
      <c r="J268" s="197"/>
      <c r="K268" s="198"/>
      <c r="L268" s="10"/>
      <c r="M268" s="157"/>
      <c r="P268" s="9"/>
      <c r="Q268" s="9"/>
    </row>
    <row r="269" spans="2:17" ht="30" customHeight="1" x14ac:dyDescent="0.2">
      <c r="B269" s="175" t="s">
        <v>514</v>
      </c>
      <c r="C269" s="196" t="s">
        <v>515</v>
      </c>
      <c r="D269" s="199"/>
      <c r="E269" s="199"/>
      <c r="F269" s="199"/>
      <c r="G269" s="199"/>
      <c r="H269" s="199"/>
      <c r="I269" s="199"/>
      <c r="J269" s="199"/>
      <c r="K269" s="200"/>
      <c r="L269" s="10"/>
      <c r="M269" s="157"/>
      <c r="P269" s="9"/>
      <c r="Q269" s="9"/>
    </row>
    <row r="270" spans="2:17" ht="30" customHeight="1" x14ac:dyDescent="0.2">
      <c r="B270" s="175" t="s">
        <v>516</v>
      </c>
      <c r="C270" s="196" t="s">
        <v>517</v>
      </c>
      <c r="D270" s="199"/>
      <c r="E270" s="199"/>
      <c r="F270" s="199"/>
      <c r="G270" s="199"/>
      <c r="H270" s="199"/>
      <c r="I270" s="199"/>
      <c r="J270" s="199"/>
      <c r="K270" s="200"/>
      <c r="L270" s="10"/>
      <c r="M270" s="157"/>
      <c r="P270" s="9"/>
      <c r="Q270" s="9"/>
    </row>
    <row r="271" spans="2:17" ht="30" customHeight="1" x14ac:dyDescent="0.2">
      <c r="B271" s="175" t="s">
        <v>518</v>
      </c>
      <c r="C271" s="196" t="s">
        <v>519</v>
      </c>
      <c r="D271" s="199"/>
      <c r="E271" s="199"/>
      <c r="F271" s="199"/>
      <c r="G271" s="199"/>
      <c r="H271" s="199"/>
      <c r="I271" s="199"/>
      <c r="J271" s="199"/>
      <c r="K271" s="200"/>
      <c r="L271" s="10"/>
      <c r="M271" s="157"/>
      <c r="P271" s="9"/>
      <c r="Q271" s="9"/>
    </row>
    <row r="272" spans="2:17" ht="30" customHeight="1" x14ac:dyDescent="0.2">
      <c r="B272" s="175" t="s">
        <v>520</v>
      </c>
      <c r="C272" s="196" t="s">
        <v>521</v>
      </c>
      <c r="D272" s="197"/>
      <c r="E272" s="197"/>
      <c r="F272" s="197"/>
      <c r="G272" s="197"/>
      <c r="H272" s="197"/>
      <c r="I272" s="197"/>
      <c r="J272" s="197"/>
      <c r="K272" s="198"/>
      <c r="L272" s="10"/>
      <c r="M272" s="157"/>
      <c r="P272" s="9"/>
      <c r="Q272" s="9"/>
    </row>
    <row r="273" spans="2:17" ht="30" customHeight="1" x14ac:dyDescent="0.2">
      <c r="B273" s="175" t="s">
        <v>522</v>
      </c>
      <c r="C273" s="196" t="s">
        <v>523</v>
      </c>
      <c r="D273" s="197"/>
      <c r="E273" s="197"/>
      <c r="F273" s="197"/>
      <c r="G273" s="197"/>
      <c r="H273" s="197"/>
      <c r="I273" s="197"/>
      <c r="J273" s="197"/>
      <c r="K273" s="198"/>
      <c r="L273" s="10"/>
      <c r="M273" s="157"/>
      <c r="P273" s="9"/>
      <c r="Q273" s="9"/>
    </row>
    <row r="274" spans="2:17" ht="30" customHeight="1" x14ac:dyDescent="0.2">
      <c r="B274" s="175" t="s">
        <v>524</v>
      </c>
      <c r="C274" s="196" t="s">
        <v>525</v>
      </c>
      <c r="D274" s="197"/>
      <c r="E274" s="197"/>
      <c r="F274" s="197"/>
      <c r="G274" s="197"/>
      <c r="H274" s="197"/>
      <c r="I274" s="197"/>
      <c r="J274" s="197"/>
      <c r="K274" s="198"/>
      <c r="L274" s="10"/>
      <c r="M274" s="157"/>
      <c r="P274" s="9"/>
      <c r="Q274" s="9"/>
    </row>
    <row r="275" spans="2:17" ht="30" customHeight="1" x14ac:dyDescent="0.2">
      <c r="B275" s="175" t="s">
        <v>526</v>
      </c>
      <c r="C275" s="196" t="s">
        <v>527</v>
      </c>
      <c r="D275" s="197"/>
      <c r="E275" s="197"/>
      <c r="F275" s="197"/>
      <c r="G275" s="197"/>
      <c r="H275" s="197"/>
      <c r="I275" s="197"/>
      <c r="J275" s="197"/>
      <c r="K275" s="198"/>
      <c r="L275" s="10"/>
      <c r="M275" s="157"/>
      <c r="P275" s="9"/>
      <c r="Q275" s="9"/>
    </row>
    <row r="276" spans="2:17" ht="15" customHeight="1" x14ac:dyDescent="0.2">
      <c r="B276" s="176" t="s">
        <v>528</v>
      </c>
      <c r="C276" s="177"/>
      <c r="D276" s="178"/>
      <c r="E276" s="178"/>
      <c r="F276" s="178"/>
      <c r="G276" s="178"/>
      <c r="H276" s="178"/>
      <c r="I276" s="178"/>
      <c r="J276" s="178"/>
      <c r="K276" s="179"/>
      <c r="L276" s="10"/>
      <c r="M276" s="157"/>
      <c r="P276" s="9"/>
      <c r="Q276" s="9"/>
    </row>
    <row r="277" spans="2:17" ht="45" customHeight="1" x14ac:dyDescent="0.2">
      <c r="B277" s="175" t="s">
        <v>529</v>
      </c>
      <c r="C277" s="196" t="s">
        <v>530</v>
      </c>
      <c r="D277" s="197"/>
      <c r="E277" s="197"/>
      <c r="F277" s="197"/>
      <c r="G277" s="197"/>
      <c r="H277" s="197"/>
      <c r="I277" s="197"/>
      <c r="J277" s="197"/>
      <c r="K277" s="198"/>
      <c r="L277" s="10"/>
      <c r="M277" s="157"/>
      <c r="P277" s="9"/>
      <c r="Q277" s="9"/>
    </row>
    <row r="278" spans="2:17" ht="30" customHeight="1" x14ac:dyDescent="0.2">
      <c r="B278" s="175" t="s">
        <v>531</v>
      </c>
      <c r="C278" s="196" t="s">
        <v>532</v>
      </c>
      <c r="D278" s="199"/>
      <c r="E278" s="199"/>
      <c r="F278" s="199"/>
      <c r="G278" s="199"/>
      <c r="H278" s="199"/>
      <c r="I278" s="199"/>
      <c r="J278" s="199"/>
      <c r="K278" s="200"/>
      <c r="L278" s="10"/>
      <c r="M278" s="157"/>
      <c r="P278" s="9"/>
      <c r="Q278" s="9"/>
    </row>
    <row r="279" spans="2:17" ht="60" customHeight="1" x14ac:dyDescent="0.2">
      <c r="B279" s="175" t="s">
        <v>533</v>
      </c>
      <c r="C279" s="196" t="s">
        <v>534</v>
      </c>
      <c r="D279" s="197"/>
      <c r="E279" s="197"/>
      <c r="F279" s="197"/>
      <c r="G279" s="197"/>
      <c r="H279" s="197"/>
      <c r="I279" s="197"/>
      <c r="J279" s="197"/>
      <c r="K279" s="198"/>
      <c r="L279" s="10"/>
      <c r="M279" s="157"/>
      <c r="P279" s="9"/>
      <c r="Q279" s="9"/>
    </row>
    <row r="280" spans="2:17" ht="15" customHeight="1" x14ac:dyDescent="0.2">
      <c r="B280" s="175" t="s">
        <v>535</v>
      </c>
      <c r="C280" s="196" t="s">
        <v>536</v>
      </c>
      <c r="D280" s="197"/>
      <c r="E280" s="197"/>
      <c r="F280" s="197"/>
      <c r="G280" s="197"/>
      <c r="H280" s="197"/>
      <c r="I280" s="197"/>
      <c r="J280" s="197"/>
      <c r="K280" s="198"/>
      <c r="L280" s="10"/>
      <c r="M280" s="157"/>
      <c r="P280" s="9"/>
      <c r="Q280" s="9"/>
    </row>
    <row r="281" spans="2:17" ht="45" customHeight="1" x14ac:dyDescent="0.2">
      <c r="B281" s="175" t="s">
        <v>537</v>
      </c>
      <c r="C281" s="196" t="s">
        <v>538</v>
      </c>
      <c r="D281" s="197"/>
      <c r="E281" s="197"/>
      <c r="F281" s="197"/>
      <c r="G281" s="197"/>
      <c r="H281" s="197"/>
      <c r="I281" s="197"/>
      <c r="J281" s="197"/>
      <c r="K281" s="198"/>
      <c r="L281" s="10"/>
      <c r="M281" s="157"/>
      <c r="P281" s="9"/>
      <c r="Q281" s="9"/>
    </row>
    <row r="282" spans="2:17" ht="30" customHeight="1" x14ac:dyDescent="0.2">
      <c r="B282" s="175" t="s">
        <v>539</v>
      </c>
      <c r="C282" s="196" t="s">
        <v>540</v>
      </c>
      <c r="D282" s="199"/>
      <c r="E282" s="199"/>
      <c r="F282" s="199"/>
      <c r="G282" s="199"/>
      <c r="H282" s="199"/>
      <c r="I282" s="199"/>
      <c r="J282" s="199"/>
      <c r="K282" s="200"/>
      <c r="L282" s="10"/>
      <c r="M282" s="157"/>
      <c r="P282" s="9"/>
      <c r="Q282" s="9"/>
    </row>
    <row r="283" spans="2:17" ht="60" customHeight="1" x14ac:dyDescent="0.2">
      <c r="B283" s="175" t="s">
        <v>541</v>
      </c>
      <c r="C283" s="196" t="s">
        <v>542</v>
      </c>
      <c r="D283" s="197"/>
      <c r="E283" s="197"/>
      <c r="F283" s="197"/>
      <c r="G283" s="197"/>
      <c r="H283" s="197"/>
      <c r="I283" s="197"/>
      <c r="J283" s="197"/>
      <c r="K283" s="198"/>
      <c r="L283" s="10"/>
      <c r="M283" s="157"/>
      <c r="P283" s="9"/>
      <c r="Q283" s="9"/>
    </row>
    <row r="284" spans="2:17" ht="15" customHeight="1" x14ac:dyDescent="0.2">
      <c r="B284" s="175" t="s">
        <v>543</v>
      </c>
      <c r="C284" s="196" t="s">
        <v>544</v>
      </c>
      <c r="D284" s="197"/>
      <c r="E284" s="197"/>
      <c r="F284" s="197"/>
      <c r="G284" s="197"/>
      <c r="H284" s="197"/>
      <c r="I284" s="197"/>
      <c r="J284" s="197"/>
      <c r="K284" s="198"/>
      <c r="L284" s="10"/>
      <c r="M284" s="157"/>
      <c r="P284" s="9"/>
      <c r="Q284" s="9"/>
    </row>
    <row r="285" spans="2:17" ht="45" customHeight="1" x14ac:dyDescent="0.2">
      <c r="B285" s="175" t="s">
        <v>545</v>
      </c>
      <c r="C285" s="196" t="s">
        <v>546</v>
      </c>
      <c r="D285" s="197"/>
      <c r="E285" s="197"/>
      <c r="F285" s="197"/>
      <c r="G285" s="197"/>
      <c r="H285" s="197"/>
      <c r="I285" s="197"/>
      <c r="J285" s="197"/>
      <c r="K285" s="198"/>
      <c r="L285" s="10"/>
      <c r="M285" s="180"/>
      <c r="P285" s="9"/>
      <c r="Q285" s="9"/>
    </row>
    <row r="286" spans="2:17" ht="60" customHeight="1" x14ac:dyDescent="0.2">
      <c r="B286" s="175" t="s">
        <v>547</v>
      </c>
      <c r="C286" s="196" t="s">
        <v>548</v>
      </c>
      <c r="D286" s="197"/>
      <c r="E286" s="197"/>
      <c r="F286" s="197"/>
      <c r="G286" s="197"/>
      <c r="H286" s="197"/>
      <c r="I286" s="197"/>
      <c r="J286" s="197"/>
      <c r="K286" s="198"/>
      <c r="L286" s="10"/>
      <c r="M286" s="157"/>
      <c r="N286" s="180"/>
      <c r="O286" s="180"/>
      <c r="P286" s="9"/>
      <c r="Q286" s="9"/>
    </row>
    <row r="287" spans="2:17" ht="15" customHeight="1" x14ac:dyDescent="0.2">
      <c r="B287" s="175" t="s">
        <v>549</v>
      </c>
      <c r="C287" s="196" t="s">
        <v>550</v>
      </c>
      <c r="D287" s="197"/>
      <c r="E287" s="197"/>
      <c r="F287" s="197"/>
      <c r="G287" s="197"/>
      <c r="H287" s="197"/>
      <c r="I287" s="197"/>
      <c r="J287" s="197"/>
      <c r="K287" s="198"/>
      <c r="L287" s="10"/>
      <c r="M287" s="157"/>
      <c r="N287" s="180"/>
      <c r="O287" s="180"/>
      <c r="P287" s="9"/>
      <c r="Q287" s="9"/>
    </row>
    <row r="288" spans="2:17" ht="30" customHeight="1" x14ac:dyDescent="0.2">
      <c r="B288" s="175" t="s">
        <v>551</v>
      </c>
      <c r="C288" s="196" t="s">
        <v>552</v>
      </c>
      <c r="D288" s="197"/>
      <c r="E288" s="197"/>
      <c r="F288" s="197"/>
      <c r="G288" s="197"/>
      <c r="H288" s="197"/>
      <c r="I288" s="197"/>
      <c r="J288" s="197"/>
      <c r="K288" s="198"/>
      <c r="L288" s="10"/>
      <c r="M288" s="157"/>
      <c r="P288" s="9"/>
      <c r="Q288" s="9"/>
    </row>
    <row r="289" spans="2:17" ht="45" customHeight="1" x14ac:dyDescent="0.2">
      <c r="B289" s="175" t="s">
        <v>553</v>
      </c>
      <c r="C289" s="196" t="s">
        <v>554</v>
      </c>
      <c r="D289" s="197"/>
      <c r="E289" s="197"/>
      <c r="F289" s="197"/>
      <c r="G289" s="197"/>
      <c r="H289" s="197"/>
      <c r="I289" s="197"/>
      <c r="J289" s="197"/>
      <c r="K289" s="198"/>
      <c r="L289" s="10"/>
      <c r="M289" s="157"/>
      <c r="P289" s="9"/>
      <c r="Q289" s="9"/>
    </row>
    <row r="290" spans="2:17" ht="15" customHeight="1" x14ac:dyDescent="0.2">
      <c r="B290" s="175" t="s">
        <v>555</v>
      </c>
      <c r="C290" s="196" t="s">
        <v>556</v>
      </c>
      <c r="D290" s="197"/>
      <c r="E290" s="197"/>
      <c r="F290" s="197"/>
      <c r="G290" s="197"/>
      <c r="H290" s="197"/>
      <c r="I290" s="197"/>
      <c r="J290" s="197"/>
      <c r="K290" s="198"/>
      <c r="L290" s="10"/>
      <c r="M290" s="157"/>
      <c r="P290" s="9"/>
      <c r="Q290" s="9"/>
    </row>
    <row r="291" spans="2:17" ht="15" customHeight="1" x14ac:dyDescent="0.2">
      <c r="B291" s="175" t="s">
        <v>557</v>
      </c>
      <c r="C291" s="196" t="s">
        <v>558</v>
      </c>
      <c r="D291" s="197"/>
      <c r="E291" s="197"/>
      <c r="F291" s="197"/>
      <c r="G291" s="197"/>
      <c r="H291" s="197"/>
      <c r="I291" s="197"/>
      <c r="J291" s="197"/>
      <c r="K291" s="198"/>
      <c r="L291" s="10"/>
      <c r="M291" s="157"/>
      <c r="P291" s="9"/>
      <c r="Q291" s="9"/>
    </row>
    <row r="292" spans="2:17" ht="15" customHeight="1" x14ac:dyDescent="0.2">
      <c r="B292" s="175" t="s">
        <v>559</v>
      </c>
      <c r="C292" s="196" t="s">
        <v>560</v>
      </c>
      <c r="D292" s="197"/>
      <c r="E292" s="197"/>
      <c r="F292" s="197"/>
      <c r="G292" s="197"/>
      <c r="H292" s="197"/>
      <c r="I292" s="197"/>
      <c r="J292" s="197"/>
      <c r="K292" s="198"/>
      <c r="L292" s="10"/>
      <c r="M292" s="157"/>
      <c r="P292" s="9"/>
      <c r="Q292" s="9"/>
    </row>
    <row r="293" spans="2:17" ht="15" customHeight="1" x14ac:dyDescent="0.2">
      <c r="B293" s="175" t="s">
        <v>561</v>
      </c>
      <c r="C293" s="196" t="s">
        <v>562</v>
      </c>
      <c r="D293" s="197"/>
      <c r="E293" s="197"/>
      <c r="F293" s="197"/>
      <c r="G293" s="197"/>
      <c r="H293" s="197"/>
      <c r="I293" s="197"/>
      <c r="J293" s="197"/>
      <c r="K293" s="198"/>
      <c r="L293" s="10"/>
      <c r="M293" s="157"/>
      <c r="P293" s="9"/>
      <c r="Q293" s="9"/>
    </row>
    <row r="294" spans="2:17" ht="15" customHeight="1" x14ac:dyDescent="0.2">
      <c r="B294" s="181" t="s">
        <v>563</v>
      </c>
      <c r="C294" s="182"/>
      <c r="D294" s="183"/>
      <c r="E294" s="183"/>
      <c r="F294" s="183"/>
      <c r="G294" s="183"/>
      <c r="H294" s="183"/>
      <c r="I294" s="183"/>
      <c r="J294" s="183"/>
      <c r="K294" s="184"/>
      <c r="L294" s="10"/>
      <c r="M294" s="157"/>
      <c r="P294" s="9"/>
      <c r="Q294" s="9"/>
    </row>
    <row r="295" spans="2:17" ht="30" customHeight="1" x14ac:dyDescent="0.2">
      <c r="B295" s="175" t="s">
        <v>564</v>
      </c>
      <c r="C295" s="196" t="s">
        <v>565</v>
      </c>
      <c r="D295" s="197"/>
      <c r="E295" s="197"/>
      <c r="F295" s="197"/>
      <c r="G295" s="197"/>
      <c r="H295" s="197"/>
      <c r="I295" s="197"/>
      <c r="J295" s="197"/>
      <c r="K295" s="198"/>
      <c r="L295" s="10"/>
      <c r="M295" s="157"/>
      <c r="P295" s="9"/>
      <c r="Q295" s="9"/>
    </row>
    <row r="296" spans="2:17" ht="30" customHeight="1" x14ac:dyDescent="0.2">
      <c r="B296" s="175" t="s">
        <v>566</v>
      </c>
      <c r="C296" s="196" t="s">
        <v>567</v>
      </c>
      <c r="D296" s="197"/>
      <c r="E296" s="197"/>
      <c r="F296" s="197"/>
      <c r="G296" s="197"/>
      <c r="H296" s="197"/>
      <c r="I296" s="197"/>
      <c r="J296" s="197"/>
      <c r="K296" s="198"/>
      <c r="L296" s="10"/>
      <c r="M296" s="157"/>
      <c r="P296" s="9"/>
      <c r="Q296" s="9"/>
    </row>
    <row r="297" spans="2:17" ht="15" customHeight="1" x14ac:dyDescent="0.2">
      <c r="B297" s="175" t="s">
        <v>568</v>
      </c>
      <c r="C297" s="196" t="s">
        <v>569</v>
      </c>
      <c r="D297" s="197"/>
      <c r="E297" s="197"/>
      <c r="F297" s="197"/>
      <c r="G297" s="197"/>
      <c r="H297" s="197"/>
      <c r="I297" s="197"/>
      <c r="J297" s="197"/>
      <c r="K297" s="198"/>
      <c r="L297" s="10"/>
      <c r="M297" s="157"/>
      <c r="P297" s="9"/>
      <c r="Q297" s="9"/>
    </row>
    <row r="298" spans="2:17" ht="15" customHeight="1" x14ac:dyDescent="0.2">
      <c r="B298" s="176" t="s">
        <v>570</v>
      </c>
      <c r="C298" s="177"/>
      <c r="D298" s="178"/>
      <c r="E298" s="178"/>
      <c r="F298" s="178"/>
      <c r="G298" s="178"/>
      <c r="H298" s="178"/>
      <c r="I298" s="178"/>
      <c r="J298" s="178"/>
      <c r="K298" s="179"/>
      <c r="L298" s="10"/>
      <c r="M298" s="157"/>
      <c r="P298" s="9"/>
      <c r="Q298" s="9"/>
    </row>
    <row r="299" spans="2:17" ht="30" customHeight="1" x14ac:dyDescent="0.2">
      <c r="B299" s="185" t="s">
        <v>571</v>
      </c>
      <c r="C299" s="196" t="s">
        <v>572</v>
      </c>
      <c r="D299" s="197"/>
      <c r="E299" s="197"/>
      <c r="F299" s="197"/>
      <c r="G299" s="197"/>
      <c r="H299" s="197"/>
      <c r="I299" s="197"/>
      <c r="J299" s="197"/>
      <c r="K299" s="198"/>
      <c r="L299" s="10"/>
      <c r="M299" s="157"/>
      <c r="P299" s="9"/>
      <c r="Q299" s="9"/>
    </row>
    <row r="300" spans="2:17" ht="15" customHeight="1" x14ac:dyDescent="0.2">
      <c r="B300" s="176" t="s">
        <v>573</v>
      </c>
      <c r="C300" s="177"/>
      <c r="D300" s="178"/>
      <c r="E300" s="178"/>
      <c r="F300" s="178"/>
      <c r="G300" s="178"/>
      <c r="H300" s="178"/>
      <c r="I300" s="178"/>
      <c r="J300" s="178"/>
      <c r="K300" s="179"/>
      <c r="L300" s="10"/>
      <c r="M300" s="157"/>
      <c r="P300" s="9"/>
      <c r="Q300" s="9"/>
    </row>
    <row r="301" spans="2:17" ht="60" customHeight="1" x14ac:dyDescent="0.2">
      <c r="B301" s="185" t="s">
        <v>574</v>
      </c>
      <c r="C301" s="196" t="s">
        <v>575</v>
      </c>
      <c r="D301" s="199"/>
      <c r="E301" s="199"/>
      <c r="F301" s="199"/>
      <c r="G301" s="199"/>
      <c r="H301" s="199"/>
      <c r="I301" s="199"/>
      <c r="J301" s="199"/>
      <c r="K301" s="200"/>
      <c r="L301" s="10"/>
      <c r="M301" s="157"/>
      <c r="P301" s="9"/>
      <c r="Q301" s="9"/>
    </row>
    <row r="302" spans="2:17" ht="60" customHeight="1" x14ac:dyDescent="0.2">
      <c r="B302" s="185" t="s">
        <v>576</v>
      </c>
      <c r="C302" s="196" t="s">
        <v>577</v>
      </c>
      <c r="D302" s="197"/>
      <c r="E302" s="197"/>
      <c r="F302" s="197"/>
      <c r="G302" s="197"/>
      <c r="H302" s="197"/>
      <c r="I302" s="197"/>
      <c r="J302" s="197"/>
      <c r="K302" s="198"/>
      <c r="L302" s="10"/>
      <c r="M302" s="157"/>
      <c r="P302" s="9"/>
      <c r="Q302" s="9"/>
    </row>
    <row r="303" spans="2:17" ht="60" customHeight="1" x14ac:dyDescent="0.2">
      <c r="B303" s="185" t="s">
        <v>578</v>
      </c>
      <c r="C303" s="196" t="s">
        <v>579</v>
      </c>
      <c r="D303" s="197"/>
      <c r="E303" s="197"/>
      <c r="F303" s="197"/>
      <c r="G303" s="197"/>
      <c r="H303" s="197"/>
      <c r="I303" s="197"/>
      <c r="J303" s="197"/>
      <c r="K303" s="198"/>
      <c r="L303" s="10"/>
      <c r="M303" s="157"/>
      <c r="P303" s="9"/>
      <c r="Q303" s="9"/>
    </row>
    <row r="304" spans="2:17" ht="60" customHeight="1" x14ac:dyDescent="0.2">
      <c r="B304" s="185" t="s">
        <v>580</v>
      </c>
      <c r="C304" s="196" t="s">
        <v>581</v>
      </c>
      <c r="D304" s="197"/>
      <c r="E304" s="197"/>
      <c r="F304" s="197"/>
      <c r="G304" s="197"/>
      <c r="H304" s="197"/>
      <c r="I304" s="197"/>
      <c r="J304" s="197"/>
      <c r="K304" s="198"/>
      <c r="L304" s="10"/>
      <c r="M304" s="157"/>
      <c r="P304" s="9"/>
      <c r="Q304" s="9"/>
    </row>
    <row r="305" spans="2:17" ht="15" customHeight="1" x14ac:dyDescent="0.2">
      <c r="B305" s="185" t="s">
        <v>582</v>
      </c>
      <c r="C305" s="196" t="s">
        <v>583</v>
      </c>
      <c r="D305" s="197"/>
      <c r="E305" s="197"/>
      <c r="F305" s="197"/>
      <c r="G305" s="197"/>
      <c r="H305" s="197"/>
      <c r="I305" s="197"/>
      <c r="J305" s="197"/>
      <c r="K305" s="198"/>
      <c r="L305" s="10"/>
      <c r="M305" s="157"/>
      <c r="P305" s="9"/>
      <c r="Q305" s="9"/>
    </row>
    <row r="306" spans="2:17" ht="45" customHeight="1" x14ac:dyDescent="0.2">
      <c r="B306" s="185" t="s">
        <v>584</v>
      </c>
      <c r="C306" s="196" t="s">
        <v>585</v>
      </c>
      <c r="D306" s="197"/>
      <c r="E306" s="197"/>
      <c r="F306" s="197"/>
      <c r="G306" s="197"/>
      <c r="H306" s="197"/>
      <c r="I306" s="197"/>
      <c r="J306" s="197"/>
      <c r="K306" s="198"/>
      <c r="L306" s="10"/>
      <c r="P306" s="9"/>
      <c r="Q306" s="9"/>
    </row>
    <row r="307" spans="2:17" ht="15" customHeight="1" x14ac:dyDescent="0.2">
      <c r="B307" s="176" t="s">
        <v>586</v>
      </c>
      <c r="C307" s="177"/>
      <c r="D307" s="178"/>
      <c r="E307" s="178"/>
      <c r="F307" s="178"/>
      <c r="G307" s="178"/>
      <c r="H307" s="178"/>
      <c r="I307" s="178"/>
      <c r="J307" s="178"/>
      <c r="K307" s="179"/>
      <c r="L307" s="10"/>
      <c r="M307" s="157"/>
      <c r="P307" s="9"/>
      <c r="Q307" s="9"/>
    </row>
    <row r="308" spans="2:17" ht="45" customHeight="1" x14ac:dyDescent="0.2">
      <c r="B308" s="185" t="s">
        <v>587</v>
      </c>
      <c r="C308" s="196" t="s">
        <v>588</v>
      </c>
      <c r="D308" s="197"/>
      <c r="E308" s="197"/>
      <c r="F308" s="197"/>
      <c r="G308" s="197"/>
      <c r="H308" s="197"/>
      <c r="I308" s="197"/>
      <c r="J308" s="197"/>
      <c r="K308" s="198"/>
      <c r="M308" s="157"/>
      <c r="P308" s="9"/>
      <c r="Q308" s="9"/>
    </row>
    <row r="309" spans="2:17" ht="45" customHeight="1" x14ac:dyDescent="0.2">
      <c r="B309" s="186" t="s">
        <v>589</v>
      </c>
      <c r="C309" s="193" t="s">
        <v>590</v>
      </c>
      <c r="D309" s="194"/>
      <c r="E309" s="194"/>
      <c r="F309" s="194"/>
      <c r="G309" s="194"/>
      <c r="H309" s="194"/>
      <c r="I309" s="194"/>
      <c r="J309" s="194"/>
      <c r="K309" s="195"/>
      <c r="L309" s="10"/>
      <c r="M309" s="157"/>
      <c r="P309" s="9"/>
      <c r="Q309" s="9"/>
    </row>
    <row r="310" spans="2:17" ht="15" customHeight="1" x14ac:dyDescent="0.2">
      <c r="B310" s="187" t="s">
        <v>591</v>
      </c>
      <c r="C310" s="183"/>
      <c r="D310" s="183"/>
      <c r="E310" s="183"/>
      <c r="F310" s="183"/>
      <c r="G310" s="183"/>
      <c r="H310" s="183"/>
      <c r="I310" s="183"/>
      <c r="J310" s="183"/>
      <c r="K310" s="184"/>
      <c r="L310" s="10"/>
      <c r="M310" s="157"/>
      <c r="P310" s="9"/>
      <c r="Q310" s="9"/>
    </row>
    <row r="311" spans="2:17" ht="30" customHeight="1" x14ac:dyDescent="0.2">
      <c r="B311" s="185" t="s">
        <v>592</v>
      </c>
      <c r="C311" s="196" t="s">
        <v>593</v>
      </c>
      <c r="D311" s="197"/>
      <c r="E311" s="197"/>
      <c r="F311" s="197"/>
      <c r="G311" s="197"/>
      <c r="H311" s="197"/>
      <c r="I311" s="197"/>
      <c r="J311" s="197"/>
      <c r="K311" s="198"/>
      <c r="P311" s="9"/>
      <c r="Q311" s="9"/>
    </row>
    <row r="312" spans="2:17" ht="30" customHeight="1" x14ac:dyDescent="0.2">
      <c r="B312" s="185" t="s">
        <v>594</v>
      </c>
      <c r="C312" s="196" t="s">
        <v>595</v>
      </c>
      <c r="D312" s="197"/>
      <c r="E312" s="197"/>
      <c r="F312" s="197"/>
      <c r="G312" s="197"/>
      <c r="H312" s="197"/>
      <c r="I312" s="197"/>
      <c r="J312" s="197"/>
      <c r="K312" s="198"/>
      <c r="P312" s="9"/>
      <c r="Q312" s="9"/>
    </row>
    <row r="313" spans="2:17" ht="30" customHeight="1" x14ac:dyDescent="0.2">
      <c r="B313" s="185" t="s">
        <v>596</v>
      </c>
      <c r="C313" s="196" t="s">
        <v>597</v>
      </c>
      <c r="D313" s="197"/>
      <c r="E313" s="197"/>
      <c r="F313" s="197"/>
      <c r="G313" s="197"/>
      <c r="H313" s="197"/>
      <c r="I313" s="197"/>
      <c r="J313" s="197"/>
      <c r="K313" s="198"/>
      <c r="P313" s="9"/>
      <c r="Q313" s="9"/>
    </row>
    <row r="314" spans="2:17" ht="30" customHeight="1" x14ac:dyDescent="0.2">
      <c r="B314" s="185" t="s">
        <v>598</v>
      </c>
      <c r="C314" s="196" t="s">
        <v>599</v>
      </c>
      <c r="D314" s="197"/>
      <c r="E314" s="197"/>
      <c r="F314" s="197"/>
      <c r="G314" s="197"/>
      <c r="H314" s="197"/>
      <c r="I314" s="197"/>
      <c r="J314" s="197"/>
      <c r="K314" s="198"/>
      <c r="P314" s="9"/>
      <c r="Q314" s="9"/>
    </row>
    <row r="315" spans="2:17" ht="15" customHeight="1" x14ac:dyDescent="0.2">
      <c r="B315" s="185" t="s">
        <v>600</v>
      </c>
      <c r="C315" s="196" t="s">
        <v>601</v>
      </c>
      <c r="D315" s="197"/>
      <c r="E315" s="197"/>
      <c r="F315" s="197"/>
      <c r="G315" s="197"/>
      <c r="H315" s="197"/>
      <c r="I315" s="197"/>
      <c r="J315" s="197"/>
      <c r="K315" s="198"/>
      <c r="P315" s="9"/>
      <c r="Q315" s="9"/>
    </row>
    <row r="316" spans="2:17" ht="15" customHeight="1" x14ac:dyDescent="0.2">
      <c r="B316" s="187" t="s">
        <v>602</v>
      </c>
      <c r="C316" s="188" t="str">
        <f>$C$127</f>
        <v>Tax rate</v>
      </c>
      <c r="D316" s="183"/>
      <c r="E316" s="183"/>
      <c r="F316" s="183"/>
      <c r="G316" s="183"/>
      <c r="H316" s="183"/>
      <c r="I316" s="183"/>
      <c r="J316" s="183"/>
      <c r="K316" s="184"/>
      <c r="P316" s="9"/>
      <c r="Q316" s="9"/>
    </row>
    <row r="317" spans="2:17" ht="15" customHeight="1" thickBot="1" x14ac:dyDescent="0.25">
      <c r="B317" s="189" t="s">
        <v>603</v>
      </c>
      <c r="C317" s="190" t="s">
        <v>604</v>
      </c>
      <c r="D317" s="191"/>
      <c r="E317" s="191"/>
      <c r="F317" s="191"/>
      <c r="G317" s="191"/>
      <c r="H317" s="191"/>
      <c r="I317" s="191"/>
      <c r="J317" s="191"/>
      <c r="K317" s="192"/>
      <c r="P317" s="9"/>
      <c r="Q317" s="9"/>
    </row>
    <row r="318" spans="2:17" x14ac:dyDescent="0.2"/>
  </sheetData>
  <sheetProtection algorithmName="SHA-512" hashValue="8y5Pm9I1FYTPXTDxH3RDfCT8jA1z2qGoYuMzu22/ig5Y33ZweYQoPJt9aSnznmU3CTc7743QGBxEh6TfSm5mkg==" saltValue="OQzCQz0KqfgMGp5nxq1zoQ==" spinCount="100000" sheet="1" objects="1" scenarios="1" autoFilter="0"/>
  <autoFilter ref="N1:N317"/>
  <mergeCells count="55">
    <mergeCell ref="C317:K317"/>
    <mergeCell ref="C309:K309"/>
    <mergeCell ref="C311:K311"/>
    <mergeCell ref="C312:K312"/>
    <mergeCell ref="C313:K313"/>
    <mergeCell ref="C314:K314"/>
    <mergeCell ref="C315:K315"/>
    <mergeCell ref="C302:K302"/>
    <mergeCell ref="C303:K303"/>
    <mergeCell ref="C304:K304"/>
    <mergeCell ref="C305:K305"/>
    <mergeCell ref="C306:K306"/>
    <mergeCell ref="C308:K308"/>
    <mergeCell ref="C293:K293"/>
    <mergeCell ref="C295:K295"/>
    <mergeCell ref="C296:K296"/>
    <mergeCell ref="C297:K297"/>
    <mergeCell ref="C299:K299"/>
    <mergeCell ref="C301:K301"/>
    <mergeCell ref="C287:K287"/>
    <mergeCell ref="C288:K288"/>
    <mergeCell ref="C289:K289"/>
    <mergeCell ref="C290:K290"/>
    <mergeCell ref="C291:K291"/>
    <mergeCell ref="C292:K292"/>
    <mergeCell ref="C281:K281"/>
    <mergeCell ref="C282:K282"/>
    <mergeCell ref="C283:K283"/>
    <mergeCell ref="C284:K284"/>
    <mergeCell ref="C285:K285"/>
    <mergeCell ref="C286:K286"/>
    <mergeCell ref="C274:K274"/>
    <mergeCell ref="C275:K275"/>
    <mergeCell ref="C277:K277"/>
    <mergeCell ref="C278:K278"/>
    <mergeCell ref="C279:K279"/>
    <mergeCell ref="C280:K280"/>
    <mergeCell ref="C268:K268"/>
    <mergeCell ref="C269:K269"/>
    <mergeCell ref="C270:K270"/>
    <mergeCell ref="C271:K271"/>
    <mergeCell ref="C272:K272"/>
    <mergeCell ref="C273:K273"/>
    <mergeCell ref="B259:K259"/>
    <mergeCell ref="B261:K261"/>
    <mergeCell ref="C263:K263"/>
    <mergeCell ref="C265:K265"/>
    <mergeCell ref="C266:K266"/>
    <mergeCell ref="C267:K267"/>
    <mergeCell ref="M1:P1"/>
    <mergeCell ref="B3:C3"/>
    <mergeCell ref="T4:X4"/>
    <mergeCell ref="AA4:AE4"/>
    <mergeCell ref="B5:F5"/>
    <mergeCell ref="G5:K5"/>
  </mergeCells>
  <conditionalFormatting sqref="P6:Q129">
    <cfRule type="cellIs" dxfId="22" priority="23" operator="equal">
      <formula>0</formula>
    </cfRule>
  </conditionalFormatting>
  <dataValidations count="4">
    <dataValidation type="decimal" errorStyle="warning" operator="greaterThan" allowBlank="1" showInputMessage="1" showErrorMessage="1" error="Inputs should be positive" sqref="G8:K18">
      <formula1>0</formula1>
    </dataValidation>
    <dataValidation type="decimal" errorStyle="warning" operator="lessThan" allowBlank="1" showInputMessage="1" showErrorMessage="1" error="All inputs should be negative" sqref="G21:K31 G40:K40 G43:K43 G36:K36 G49:K49 G53:K54 G61:K61 G64:K64 G67:K67 G73:K73 G77:K77 G85:K85 G96:K101 G109:K111 G121:K125 G46:K46">
      <formula1>0</formula1>
    </dataValidation>
    <dataValidation type="decimal" errorStyle="warning" operator="greaterThan" allowBlank="1" showInputMessage="1" showErrorMessage="1" error="All inputs should be positive" sqref="G114:K118 G38:K39 G42:K42 G34:K35 G48:K48 G55:K55 G59:K59 G62:K62 G65:K65 G68:K68 G72:K72 G78:K78 G82:K82 G88:K93 G104:K106 G45:K45">
      <formula1>0</formula1>
    </dataValidation>
    <dataValidation type="whole" errorStyle="warning" operator="lessThan" allowBlank="1" showInputMessage="1" showErrorMessage="1" error="All inputs should be negative" sqref="G57:K58">
      <formula1>0</formula1>
    </dataValidation>
  </dataValidation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Jan 2019&amp;R&amp;G</oddHeader>
    <oddFooter>&amp;L&amp;A&amp;RPrinted: &amp;D &amp;T</oddFooter>
  </headerFooter>
  <rowBreaks count="2" manualBreakCount="2">
    <brk id="79" min="1" max="13" man="1"/>
    <brk id="293" min="1" max="10" man="1"/>
  </rowBreaks>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2" id="{B846CB74-C851-4AB2-AA56-0144EF064265}">
            <xm:f>'https://uusp/UU/PR/PR19/ASTO/07 Feb 2019 - UU Response to IAP Feedback/[I012 - PR19-Business-plan-data-tables-Jan2019 (United Utilities - fast track) - Corrected.xlsb]Validation flags'!#REF!&lt;&gt;"Thames Water"</xm:f>
            <x14:dxf>
              <fill>
                <patternFill>
                  <bgColor rgb="FFE0DCD8"/>
                </patternFill>
              </fill>
            </x14:dxf>
          </x14:cfRule>
          <xm:sqref>G16:K16</xm:sqref>
        </x14:conditionalFormatting>
        <x14:conditionalFormatting xmlns:xm="http://schemas.microsoft.com/office/excel/2006/main">
          <x14:cfRule type="expression" priority="21" id="{2C976DFB-B231-4CFE-A456-1CCC2AD0DCFD}">
            <xm:f>'https://uusp/UU/PR/PR19/ASTO/07 Feb 2019 - UU Response to IAP Feedback/[I012 - PR19-Business-plan-data-tables-Jan2019 (United Utilities - fast track) - Corrected.xlsb]Validation flags'!#REF!&lt;&gt;"Thames Water"</xm:f>
            <x14:dxf>
              <fill>
                <patternFill>
                  <bgColor rgb="FFE0DCD8"/>
                </patternFill>
              </fill>
            </x14:dxf>
          </x14:cfRule>
          <xm:sqref>G29:K29</xm:sqref>
        </x14:conditionalFormatting>
        <x14:conditionalFormatting xmlns:xm="http://schemas.microsoft.com/office/excel/2006/main">
          <x14:cfRule type="expression" priority="20" id="{69BB86E8-2070-4304-ABC3-5B2E1FA35390}">
            <xm:f>'https://uusp/UU/PR/PR19/ASTO/07 Feb 2019 - UU Response to IAP Feedback/[I012 - PR19-Business-plan-data-tables-Jan2019 (United Utilities - fast track) - Corrected.xlsb]Validation flags'!#REF!&lt;&gt;"Thames Water"</xm:f>
            <x14:dxf>
              <fill>
                <patternFill>
                  <bgColor rgb="FFE0DCD8"/>
                </patternFill>
              </fill>
            </x14:dxf>
          </x14:cfRule>
          <xm:sqref>G48:K48</xm:sqref>
        </x14:conditionalFormatting>
        <x14:conditionalFormatting xmlns:xm="http://schemas.microsoft.com/office/excel/2006/main">
          <x14:cfRule type="expression" priority="19" id="{F08057CD-0B20-49F5-91AD-881607BCE726}">
            <xm:f>'https://uusp/UU/PR/PR19/ASTO/07 Feb 2019 - UU Response to IAP Feedback/[I012 - PR19-Business-plan-data-tables-Jan2019 (United Utilities - fast track) - Corrected.xlsb]Validation flags'!#REF!&lt;&gt;"Thames Water"</xm:f>
            <x14:dxf>
              <fill>
                <patternFill>
                  <bgColor rgb="FFE0DCD8"/>
                </patternFill>
              </fill>
            </x14:dxf>
          </x14:cfRule>
          <xm:sqref>G49:K49</xm:sqref>
        </x14:conditionalFormatting>
        <x14:conditionalFormatting xmlns:xm="http://schemas.microsoft.com/office/excel/2006/main">
          <x14:cfRule type="expression" priority="18" id="{EB7BB966-25E9-4AE0-9941-AC59348BAAF8}">
            <xm:f>'https://uusp/UU/PR/PR19/ASTO/07 Feb 2019 - UU Response to IAP Feedback/[I012 - PR19-Business-plan-data-tables-Jan2019 (United Utilities - fast track) - Corrected.xlsb]Validation flags'!#REF!&lt;&gt;"Thames Water"</xm:f>
            <x14:dxf>
              <fill>
                <patternFill>
                  <bgColor rgb="FFE0DCD8"/>
                </patternFill>
              </fill>
            </x14:dxf>
          </x14:cfRule>
          <xm:sqref>G67:K68</xm:sqref>
        </x14:conditionalFormatting>
        <x14:conditionalFormatting xmlns:xm="http://schemas.microsoft.com/office/excel/2006/main">
          <x14:cfRule type="expression" priority="17" id="{119EF103-4371-4B3C-96E3-4B8880D7B9D8}">
            <xm:f>'https://uusp/UU/PR/PR19/ASTO/07 Feb 2019 - UU Response to IAP Feedback/[I012 - PR19-Business-plan-data-tables-Jan2019 (United Utilities - fast track) - Corrected.xlsb]Validation flags'!#REF!&lt;&gt;"Thames Water"</xm:f>
            <x14:dxf>
              <fill>
                <patternFill>
                  <bgColor rgb="FFE0DCD8"/>
                </patternFill>
              </fill>
            </x14:dxf>
          </x14:cfRule>
          <xm:sqref>G92:K92</xm:sqref>
        </x14:conditionalFormatting>
        <x14:conditionalFormatting xmlns:xm="http://schemas.microsoft.com/office/excel/2006/main">
          <x14:cfRule type="expression" priority="16" id="{C329FCDE-A0D1-4C88-8AFD-476C5686BCB0}">
            <xm:f>'https://uusp/UU/PR/PR19/ASTO/07 Feb 2019 - UU Response to IAP Feedback/[I012 - PR19-Business-plan-data-tables-Jan2019 (United Utilities - fast track) - Corrected.xlsb]Validation flags'!#REF!&lt;&gt;"Thames Water"</xm:f>
            <x14:dxf>
              <fill>
                <patternFill>
                  <bgColor rgb="FFE0DCD8"/>
                </patternFill>
              </fill>
            </x14:dxf>
          </x14:cfRule>
          <xm:sqref>G100:K100</xm:sqref>
        </x14:conditionalFormatting>
        <x14:conditionalFormatting xmlns:xm="http://schemas.microsoft.com/office/excel/2006/main">
          <x14:cfRule type="expression" priority="15" id="{C4FBB6FF-2FEE-42D4-B37F-E09441A2838F}">
            <xm:f>'https://uusp/UU/PR/PR19/ASTO/07 Feb 2019 - UU Response to IAP Feedback/[I012 - PR19-Business-plan-data-tables-Jan2019 (United Utilities - fast track) - Corrected.xlsb]Validation flags'!#REF!&lt;&gt;"Thames Water"</xm:f>
            <x14:dxf>
              <fill>
                <patternFill>
                  <bgColor rgb="FFE0DCD8"/>
                </patternFill>
              </fill>
            </x14:dxf>
          </x14:cfRule>
          <xm:sqref>G118:K118</xm:sqref>
        </x14:conditionalFormatting>
        <x14:conditionalFormatting xmlns:xm="http://schemas.microsoft.com/office/excel/2006/main">
          <x14:cfRule type="expression" priority="14" id="{2AEF8D28-5F4B-414C-98E5-C2C3ACDC5E94}">
            <xm:f>'https://uusp/UU/PR/PR19/ASTO/07 Feb 2019 - UU Response to IAP Feedback/[I012 - PR19-Business-plan-data-tables-Jan2019 (United Utilities - fast track) - Corrected.xlsb]Validation flags'!#REF!&lt;&gt;"Thames Water"</xm:f>
            <x14:dxf>
              <fill>
                <patternFill>
                  <bgColor rgb="FFE0DCD8"/>
                </patternFill>
              </fill>
            </x14:dxf>
          </x14:cfRule>
          <xm:sqref>G125:K125</xm:sqref>
        </x14:conditionalFormatting>
        <x14:conditionalFormatting xmlns:xm="http://schemas.microsoft.com/office/excel/2006/main">
          <x14:cfRule type="expression" priority="13" id="{8AE68345-BE23-4CA4-870F-46EEAB846F00}">
            <xm:f>'https://uusp/UU/PR/PR19/ASTO/07 Feb 2019 - UU Response to IAP Feedback/[I012 - PR19-Business-plan-data-tables-Jan2019 (United Utilities - fast track) - Corrected.xlsb]Validation flags'!#REF!=1</xm:f>
            <x14:dxf>
              <fill>
                <patternFill>
                  <bgColor rgb="FFE0DCD8"/>
                </patternFill>
              </fill>
            </x14:dxf>
          </x14:cfRule>
          <xm:sqref>G14:K15</xm:sqref>
        </x14:conditionalFormatting>
        <x14:conditionalFormatting xmlns:xm="http://schemas.microsoft.com/office/excel/2006/main">
          <x14:cfRule type="expression" priority="12" id="{5E531D73-BB54-46B0-9B5C-2584DD9C1125}">
            <xm:f>'https://uusp/UU/PR/PR19/ASTO/07 Feb 2019 - UU Response to IAP Feedback/[I012 - PR19-Business-plan-data-tables-Jan2019 (United Utilities - fast track) - Corrected.xlsb]Validation flags'!#REF!=1</xm:f>
            <x14:dxf>
              <fill>
                <patternFill>
                  <bgColor rgb="FFE0DCD8"/>
                </patternFill>
              </fill>
            </x14:dxf>
          </x14:cfRule>
          <xm:sqref>G27:K28</xm:sqref>
        </x14:conditionalFormatting>
        <x14:conditionalFormatting xmlns:xm="http://schemas.microsoft.com/office/excel/2006/main">
          <x14:cfRule type="expression" priority="11" id="{0E845AAD-9160-4193-9789-1D408751BA98}">
            <xm:f>'https://uusp/UU/PR/PR19/ASTO/07 Feb 2019 - UU Response to IAP Feedback/[I012 - PR19-Business-plan-data-tables-Jan2019 (United Utilities - fast track) - Corrected.xlsb]Validation flags'!#REF!=1</xm:f>
            <x14:dxf>
              <fill>
                <patternFill>
                  <bgColor rgb="FFE0DCD8"/>
                </patternFill>
              </fill>
            </x14:dxf>
          </x14:cfRule>
          <xm:sqref>G42:K43</xm:sqref>
        </x14:conditionalFormatting>
        <x14:conditionalFormatting xmlns:xm="http://schemas.microsoft.com/office/excel/2006/main">
          <x14:cfRule type="expression" priority="10" id="{4882098C-D4A8-44B7-9A43-7AA5CAF6DC9C}">
            <xm:f>'https://uusp/UU/PR/PR19/ASTO/07 Feb 2019 - UU Response to IAP Feedback/[I012 - PR19-Business-plan-data-tables-Jan2019 (United Utilities - fast track) - Corrected.xlsb]Validation flags'!#REF!=1</xm:f>
            <x14:dxf>
              <fill>
                <patternFill>
                  <bgColor rgb="FFE0DCD8"/>
                </patternFill>
              </fill>
            </x14:dxf>
          </x14:cfRule>
          <xm:sqref>G61:K62</xm:sqref>
        </x14:conditionalFormatting>
        <x14:conditionalFormatting xmlns:xm="http://schemas.microsoft.com/office/excel/2006/main">
          <x14:cfRule type="expression" priority="9" id="{959962D9-84F9-40E3-B124-1FCCD04A9FD0}">
            <xm:f>'https://uusp/UU/PR/PR19/ASTO/07 Feb 2019 - UU Response to IAP Feedback/[I012 - PR19-Business-plan-data-tables-Jan2019 (United Utilities - fast track) - Corrected.xlsb]Validation flags'!#REF!=1</xm:f>
            <x14:dxf>
              <fill>
                <patternFill>
                  <bgColor rgb="FFE0DCD8"/>
                </patternFill>
              </fill>
            </x14:dxf>
          </x14:cfRule>
          <xm:sqref>G64:K65</xm:sqref>
        </x14:conditionalFormatting>
        <x14:conditionalFormatting xmlns:xm="http://schemas.microsoft.com/office/excel/2006/main">
          <x14:cfRule type="expression" priority="8" id="{7332692B-F44D-4300-9714-88E48270592A}">
            <xm:f>'https://uusp/UU/PR/PR19/ASTO/07 Feb 2019 - UU Response to IAP Feedback/[I012 - PR19-Business-plan-data-tables-Jan2019 (United Utilities - fast track) - Corrected.xlsb]Validation flags'!#REF!=1</xm:f>
            <x14:dxf>
              <fill>
                <patternFill>
                  <bgColor rgb="FFE0DCD8"/>
                </patternFill>
              </fill>
            </x14:dxf>
          </x14:cfRule>
          <xm:sqref>G90:K91</xm:sqref>
        </x14:conditionalFormatting>
        <x14:conditionalFormatting xmlns:xm="http://schemas.microsoft.com/office/excel/2006/main">
          <x14:cfRule type="expression" priority="7" id="{26BF84A3-9563-4EEB-9907-EF4DF66D8FA8}">
            <xm:f>'https://uusp/UU/PR/PR19/ASTO/07 Feb 2019 - UU Response to IAP Feedback/[I012 - PR19-Business-plan-data-tables-Jan2019 (United Utilities - fast track) - Corrected.xlsb]Validation flags'!#REF!=1</xm:f>
            <x14:dxf>
              <fill>
                <patternFill>
                  <bgColor rgb="FFE0DCD8"/>
                </patternFill>
              </fill>
            </x14:dxf>
          </x14:cfRule>
          <xm:sqref>G98:K99</xm:sqref>
        </x14:conditionalFormatting>
        <x14:conditionalFormatting xmlns:xm="http://schemas.microsoft.com/office/excel/2006/main">
          <x14:cfRule type="expression" priority="6" id="{4B4EAD51-3FB1-4151-A9FC-0EAA053AE5F6}">
            <xm:f>'https://uusp/UU/PR/PR19/ASTO/07 Feb 2019 - UU Response to IAP Feedback/[I012 - PR19-Business-plan-data-tables-Jan2019 (United Utilities - fast track) - Corrected.xlsb]Validation flags'!#REF!=1</xm:f>
            <x14:dxf>
              <fill>
                <patternFill>
                  <bgColor rgb="FFE0DCD8"/>
                </patternFill>
              </fill>
            </x14:dxf>
          </x14:cfRule>
          <xm:sqref>G116:K117</xm:sqref>
        </x14:conditionalFormatting>
        <x14:conditionalFormatting xmlns:xm="http://schemas.microsoft.com/office/excel/2006/main">
          <x14:cfRule type="expression" priority="5" id="{CC567F97-6A81-41F3-9CD2-A9789B5D4F2C}">
            <xm:f>'https://uusp/UU/PR/PR19/ASTO/07 Feb 2019 - UU Response to IAP Feedback/[I012 - PR19-Business-plan-data-tables-Jan2019 (United Utilities - fast track) - Corrected.xlsb]Validation flags'!#REF!=1</xm:f>
            <x14:dxf>
              <fill>
                <patternFill>
                  <bgColor rgb="FFE0DCD8"/>
                </patternFill>
              </fill>
            </x14:dxf>
          </x14:cfRule>
          <xm:sqref>G123:K124</xm:sqref>
        </x14:conditionalFormatting>
        <x14:conditionalFormatting xmlns:xm="http://schemas.microsoft.com/office/excel/2006/main">
          <x14:cfRule type="expression" priority="4" id="{2F5F6E4E-ABA4-4E7C-94D2-BF83F220BAAA}">
            <xm:f>'https://uusp/UU/PR/PR19/ASTO/07 Feb 2019 - UU Response to IAP Feedback/[I012 - PR19-Business-plan-data-tables-Jan2019 (United Utilities - fast track) - Corrected.xlsb]Validation flags'!#REF!=1</xm:f>
            <x14:dxf>
              <fill>
                <patternFill>
                  <bgColor rgb="FFE0DCD8"/>
                </patternFill>
              </fill>
            </x14:dxf>
          </x14:cfRule>
          <xm:sqref>G45:K46</xm:sqref>
        </x14:conditionalFormatting>
        <x14:conditionalFormatting xmlns:xm="http://schemas.microsoft.com/office/excel/2006/main">
          <x14:cfRule type="expression" priority="3" id="{DA34B775-5469-4AAA-8102-D8DD9D6B12AC}">
            <xm:f>'https://uusp/UU/PR/PR19/ASTO/07 Feb 2019 - UU Response to IAP Feedback/[I012 - PR19-Business-plan-data-tables-Jan2019 (United Utilities - fast track) - Corrected.xlsb]Validation flags'!#REF!&lt;&gt;"Thames Water"</xm:f>
            <x14:dxf>
              <fill>
                <patternFill>
                  <bgColor rgb="FFE0DCD8"/>
                </patternFill>
              </fill>
            </x14:dxf>
          </x14:cfRule>
          <xm:sqref>G129:K129</xm:sqref>
        </x14:conditionalFormatting>
        <x14:conditionalFormatting xmlns:xm="http://schemas.microsoft.com/office/excel/2006/main">
          <x14:cfRule type="expression" priority="2" id="{E3831D38-4313-4F40-B080-6273B0F44337}">
            <xm:f>'https://uusp/UU/PR/PR19/ASTO/07 Feb 2019 - UU Response to IAP Feedback/[I012 - PR19-Business-plan-data-tables-Jan2019 (United Utilities - fast track) - Corrected.xlsb]Validation flags'!#REF!&lt;&gt;"Thames Water"</xm:f>
            <x14:dxf>
              <fill>
                <patternFill>
                  <bgColor rgb="FFE0DCD8"/>
                </patternFill>
              </fill>
            </x14:dxf>
          </x14:cfRule>
          <xm:sqref>G106:K106</xm:sqref>
        </x14:conditionalFormatting>
        <x14:conditionalFormatting xmlns:xm="http://schemas.microsoft.com/office/excel/2006/main">
          <x14:cfRule type="expression" priority="1" id="{F6777311-3203-48AF-90D8-888279B29F54}">
            <xm:f>'https://uusp/UU/PR/PR19/ASTO/07 Feb 2019 - UU Response to IAP Feedback/[I012 - PR19-Business-plan-data-tables-Jan2019 (United Utilities - fast track) - Corrected.xlsb]Validation flags'!#REF!&lt;&gt;"Thames Water"</xm:f>
            <x14:dxf>
              <fill>
                <patternFill>
                  <bgColor rgb="FFE0DCD8"/>
                </patternFill>
              </fill>
            </x14:dxf>
          </x14:cfRule>
          <xm:sqref>G111:K111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U_x0020_Data_x0020_Classification xmlns="7497fd6a-f5b1-4cdd-9440-49aea97ad71d">UU Confidential</UU_x0020_Data_x0020_Classification>
    <Classification xmlns="7497fd6a-f5b1-4cdd-9440-49aea97ad71d">UU Confidential</Classification>
    <Classificationexpirationdate xmlns="7497fd6a-f5b1-4cdd-9440-49aea97ad71d" xsi:nil="true"/>
    <_dlc_DocId xmlns="7497fd6a-f5b1-4cdd-9440-49aea97ad71d">UUST-558803217-442</_dlc_DocId>
    <_dlc_DocIdUrl xmlns="7497fd6a-f5b1-4cdd-9440-49aea97ad71d">
      <Url>https://uusp/UU/PR/PR19/_layouts/15/DocIdRedir.aspx?ID=UUST-558803217-442</Url>
      <Description>UUST-558803217-442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E16A933BD883344A4632AF057DBF625" ma:contentTypeVersion="1" ma:contentTypeDescription="Create a new document." ma:contentTypeScope="" ma:versionID="99abd07199a5923cf2930418796778b8">
  <xsd:schema xmlns:xsd="http://www.w3.org/2001/XMLSchema" xmlns:xs="http://www.w3.org/2001/XMLSchema" xmlns:p="http://schemas.microsoft.com/office/2006/metadata/properties" xmlns:ns2="7497fd6a-f5b1-4cdd-9440-49aea97ad71d" targetNamespace="http://schemas.microsoft.com/office/2006/metadata/properties" ma:root="true" ma:fieldsID="2489bfc24374aba056dd13d449186d3d" ns2:_="">
    <xsd:import namespace="7497fd6a-f5b1-4cdd-9440-49aea97ad71d"/>
    <xsd:element name="properties">
      <xsd:complexType>
        <xsd:sequence>
          <xsd:element name="documentManagement">
            <xsd:complexType>
              <xsd:all>
                <xsd:element ref="ns2:_dlc_DocId" minOccurs="0"/>
                <xsd:element ref="ns2:_dlc_DocIdUrl" minOccurs="0"/>
                <xsd:element ref="ns2:_dlc_DocIdPersistId" minOccurs="0"/>
                <xsd:element ref="ns2:UU_x0020_Data_x0020_Classification"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7fd6a-f5b1-4cdd-9440-49aea97ad7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UU_x0020_Data_x0020_Classification" ma:index="11" nillable="true" ma:displayName="UU Data Classification" ma:default="UU Confidential" ma:format="Dropdown" ma:internalName="UU_x0020_Data_x0020_Classification" ma:readOnly="false">
      <xsd:simpleType>
        <xsd:restriction base="dms:Choice">
          <xsd:enumeration value="Public"/>
          <xsd:enumeration value="Internal Use"/>
          <xsd:enumeration value="UU Confidential"/>
        </xsd:restriction>
      </xsd:simpleType>
    </xsd:element>
    <xsd:element name="Classification" ma:index="12" ma:displayName="Classification" ma:default="UU Confidential" ma:format="Dropdown" ma:internalName="Classification">
      <xsd:simpleType>
        <xsd:restriction base="dms:Choice">
          <xsd:enumeration value="Internal Use"/>
          <xsd:enumeration value="Public"/>
          <xsd:enumeration value="UU Confidential"/>
        </xsd:restriction>
      </xsd:simpleType>
    </xsd:element>
    <xsd:element name="Classificationexpirationdate" ma:index="13" nillable="true" ma:displayName="Classification expiration date" ma:internalName="Classificationexpirationdate">
      <xsd:simpleType>
        <xsd:restriction base="dms:DateTime"/>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01D7F-3CE8-4A8D-AC68-975F005BED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497fd6a-f5b1-4cdd-9440-49aea97ad71d"/>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D8AA295-D268-4CFC-B05C-34814817B8B0}">
  <ds:schemaRefs>
    <ds:schemaRef ds:uri="http://schemas.microsoft.com/sharepoint/v3/contenttype/forms"/>
  </ds:schemaRefs>
</ds:datastoreItem>
</file>

<file path=customXml/itemProps3.xml><?xml version="1.0" encoding="utf-8"?>
<ds:datastoreItem xmlns:ds="http://schemas.openxmlformats.org/officeDocument/2006/customXml" ds:itemID="{2AD4F2FC-20DE-42A8-B314-5943C214FAD3}">
  <ds:schemaRefs>
    <ds:schemaRef ds:uri="http://schemas.microsoft.com/sharepoint/events"/>
  </ds:schemaRefs>
</ds:datastoreItem>
</file>

<file path=customXml/itemProps4.xml><?xml version="1.0" encoding="utf-8"?>
<ds:datastoreItem xmlns:ds="http://schemas.openxmlformats.org/officeDocument/2006/customXml" ds:itemID="{5B50E081-AE88-4CAA-99DE-B6654A4A9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7fd6a-f5b1-4cdd-9440-49aea97ad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App26 - Ofwat slow track DD</vt:lpstr>
      <vt:lpstr>App26 - UUW slow track represen</vt:lpstr>
      <vt:lpstr>'App26 - Ofwat slow track DD'!Print_Area</vt:lpstr>
      <vt:lpstr>'App26 - UUW slow track represen'!Print_Area</vt:lpstr>
    </vt:vector>
  </TitlesOfParts>
  <Company>United Utilities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Cubbin, Joseph</dc:creator>
  <cp:lastModifiedBy>Cubbin, Joseph</cp:lastModifiedBy>
  <dcterms:created xsi:type="dcterms:W3CDTF">2019-08-29T15:43:16Z</dcterms:created>
  <dcterms:modified xsi:type="dcterms:W3CDTF">2019-08-29T16:10:02Z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0x0101002E16A933BD883344A4632AF057DBF625</vt:lpwstr>
  </property>
  <property fmtid="{D5CDD505-2E9C-101B-9397-08002B2CF9AE}" pid="3" name="_dlc_DocIdItemGuid">
    <vt:lpwstr>8f020992-492e-4579-a33b-69a0a5f4c06a</vt:lpwstr>
  </property>
</Properties>
</file>