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mc:AlternateContent xmlns:mc="http://schemas.openxmlformats.org/markup-compatibility/2006">
    <mc:Choice Requires="x15">
      <x15ac:absPath xmlns:x15ac="http://schemas.microsoft.com/office/spreadsheetml/2010/11/ac" url="https://uusp/uu/PR24/DD Submission Readiness/UU Website/Data and models/"/>
    </mc:Choice>
  </mc:AlternateContent>
  <xr:revisionPtr revIDLastSave="0" documentId="8_{8C0794A5-EA11-41AD-A676-5F3052747467}" xr6:coauthVersionLast="47" xr6:coauthVersionMax="47" xr10:uidLastSave="{00000000-0000-0000-0000-000000000000}"/>
  <bookViews>
    <workbookView xWindow="35820" yWindow="3420" windowWidth="17280" windowHeight="8976" firstSheet="3" activeTab="5" xr2:uid="{00000000-000D-0000-FFFF-FFFF00000000}"/>
  </bookViews>
  <sheets>
    <sheet name="Cover" sheetId="41" r:id="rId1"/>
    <sheet name="Documentation--&gt;" sheetId="42" r:id="rId2"/>
    <sheet name="Style Guide" sheetId="44" r:id="rId3"/>
    <sheet name="ToC" sheetId="43" r:id="rId4"/>
    <sheet name="Inputs--&gt;" sheetId="38" r:id="rId5"/>
    <sheet name="InpActive" sheetId="7" r:id="rId6"/>
    <sheet name="Calc--&gt;" sheetId="13" r:id="rId7"/>
    <sheet name="Index" sheetId="39" r:id="rId8"/>
    <sheet name="Time" sheetId="19" r:id="rId9"/>
    <sheet name="Cost sharing calculations" sheetId="37" r:id="rId10"/>
    <sheet name="Abstraction &amp; Rates" sheetId="46" r:id="rId11"/>
    <sheet name="Bioresources" sheetId="51" r:id="rId12"/>
    <sheet name="Thames Tideway Tunnel" sheetId="54" r:id="rId13"/>
    <sheet name="Green Recovery" sheetId="53" r:id="rId14"/>
    <sheet name="Outputs--&gt;" sheetId="26" r:id="rId15"/>
    <sheet name="Outputs" sheetId="40" r:id="rId16"/>
    <sheet name="Integrity checks--&gt;" sheetId="27" r:id="rId17"/>
    <sheet name="Check" sheetId="20" r:id="rId18"/>
  </sheets>
  <definedNames>
    <definedName name="ChK_Tol">InpActive!$F$299</definedName>
    <definedName name="_xlnm.Print_Area" localSheetId="17">Check!$A$1:$P$25</definedName>
    <definedName name="_xlnm.Print_Area" localSheetId="9">'Cost sharing calculations'!$A$1:$P$553</definedName>
    <definedName name="_xlnm.Print_Area" localSheetId="0">Cover!$A$1:$F$55</definedName>
    <definedName name="_xlnm.Print_Area" localSheetId="13">'Green Recovery'!$A$1:$P$59</definedName>
    <definedName name="_xlnm.Print_Area" localSheetId="7">Index!$A$1:$P$45</definedName>
    <definedName name="_xlnm.Print_Area" localSheetId="5">InpActive!$A$1:$P$303</definedName>
    <definedName name="_xlnm.Print_Area" localSheetId="15">Outputs!$A$1:$P$115</definedName>
    <definedName name="_xlnm.Print_Area" localSheetId="8">Time!$A$1:$P$104</definedName>
    <definedName name="_xlnm.Print_Titles" localSheetId="8">Time!$A:$F,Time!$1:$3</definedName>
    <definedName name="Trk_Tol">InpActive!$F$301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 i="37" l="1"/>
  <c r="N110" i="37"/>
  <c r="M58" i="37"/>
  <c r="K110" i="37"/>
  <c r="K57" i="37"/>
  <c r="J26" i="53"/>
  <c r="F11" i="39"/>
  <c r="F12" i="39"/>
  <c r="F13" i="39"/>
  <c r="F14" i="39"/>
  <c r="F15" i="39"/>
  <c r="F16" i="39"/>
  <c r="F17" i="39"/>
  <c r="F18" i="39"/>
  <c r="F19" i="39"/>
  <c r="F20" i="39"/>
  <c r="F21" i="39"/>
  <c r="F22" i="39"/>
  <c r="J26" i="39"/>
  <c r="J27" i="39"/>
  <c r="J28" i="39"/>
  <c r="J29" i="39"/>
  <c r="J30" i="39"/>
  <c r="J31" i="39"/>
  <c r="J32" i="39"/>
  <c r="J33" i="39"/>
  <c r="J34" i="39"/>
  <c r="J35" i="39"/>
  <c r="J36" i="39"/>
  <c r="J37" i="39"/>
  <c r="K26" i="53"/>
  <c r="K26" i="39"/>
  <c r="K27" i="39"/>
  <c r="K28" i="39"/>
  <c r="K29" i="39"/>
  <c r="K30" i="39"/>
  <c r="K31" i="39"/>
  <c r="K32" i="39"/>
  <c r="K33" i="39"/>
  <c r="K34" i="39"/>
  <c r="K35" i="39"/>
  <c r="K36" i="39"/>
  <c r="K37" i="39"/>
  <c r="F17" i="19"/>
  <c r="F18" i="19"/>
  <c r="F20" i="19" s="1"/>
  <c r="F32" i="19"/>
  <c r="F16" i="7"/>
  <c r="F48" i="19"/>
  <c r="L26" i="53"/>
  <c r="L26" i="39"/>
  <c r="L27" i="39"/>
  <c r="L28" i="39"/>
  <c r="L29" i="39"/>
  <c r="L30" i="39"/>
  <c r="L31" i="39"/>
  <c r="L32" i="39"/>
  <c r="L33" i="39"/>
  <c r="L34" i="39"/>
  <c r="L35" i="39"/>
  <c r="L36" i="39"/>
  <c r="L37" i="39"/>
  <c r="M26" i="53"/>
  <c r="M26" i="39"/>
  <c r="M27" i="39"/>
  <c r="M28" i="39"/>
  <c r="M29" i="39"/>
  <c r="M30" i="39"/>
  <c r="M31" i="39"/>
  <c r="M32" i="39"/>
  <c r="M33" i="39"/>
  <c r="M34" i="39"/>
  <c r="M35" i="39"/>
  <c r="M36" i="39"/>
  <c r="M37" i="39"/>
  <c r="N26" i="39"/>
  <c r="N27" i="39"/>
  <c r="N28" i="39"/>
  <c r="N29" i="39"/>
  <c r="N30" i="39"/>
  <c r="N31" i="39"/>
  <c r="N32" i="39"/>
  <c r="N33" i="39"/>
  <c r="N34" i="39"/>
  <c r="N35" i="39"/>
  <c r="N36" i="39"/>
  <c r="N37" i="39"/>
  <c r="O26" i="39"/>
  <c r="O27" i="39"/>
  <c r="O28" i="39"/>
  <c r="O29" i="39"/>
  <c r="O30" i="39"/>
  <c r="O31" i="39"/>
  <c r="O32" i="39"/>
  <c r="O33" i="39"/>
  <c r="O34" i="39"/>
  <c r="O35" i="39"/>
  <c r="O36" i="39"/>
  <c r="O37" i="39"/>
  <c r="P26" i="53"/>
  <c r="P26" i="39"/>
  <c r="P27" i="39"/>
  <c r="P28" i="39"/>
  <c r="P29" i="39"/>
  <c r="P30" i="39"/>
  <c r="P31" i="39"/>
  <c r="P32" i="39"/>
  <c r="P33" i="39"/>
  <c r="P34" i="39"/>
  <c r="P35" i="39"/>
  <c r="P36" i="39"/>
  <c r="P37" i="39"/>
  <c r="H198" i="7"/>
  <c r="H36" i="53" s="1"/>
  <c r="F45" i="53"/>
  <c r="J44" i="53"/>
  <c r="K44" i="53"/>
  <c r="L44" i="53"/>
  <c r="M44" i="53"/>
  <c r="N44" i="53"/>
  <c r="O44" i="53"/>
  <c r="P44" i="53"/>
  <c r="F48" i="46"/>
  <c r="E29" i="41" s="1"/>
  <c r="E506" i="37"/>
  <c r="E41" i="41" s="1"/>
  <c r="L498" i="37"/>
  <c r="L502" i="37"/>
  <c r="K498" i="37"/>
  <c r="K502" i="37"/>
  <c r="E23" i="41"/>
  <c r="P55" i="54"/>
  <c r="P59" i="54"/>
  <c r="O55" i="54"/>
  <c r="O59" i="54"/>
  <c r="N55" i="54"/>
  <c r="N59" i="54"/>
  <c r="M55" i="54"/>
  <c r="M59" i="54"/>
  <c r="L55" i="54"/>
  <c r="L59" i="54"/>
  <c r="K55" i="54"/>
  <c r="K59" i="54"/>
  <c r="J55" i="54"/>
  <c r="J59" i="54"/>
  <c r="E65" i="54"/>
  <c r="F65" i="54"/>
  <c r="G65" i="54"/>
  <c r="I65" i="54"/>
  <c r="E67" i="51"/>
  <c r="E35" i="41" s="1"/>
  <c r="E75" i="51"/>
  <c r="E40" i="41" s="1"/>
  <c r="E80" i="51"/>
  <c r="E498" i="37"/>
  <c r="E34" i="41" s="1"/>
  <c r="E71" i="51"/>
  <c r="E37" i="41" s="1"/>
  <c r="E28" i="41"/>
  <c r="E27" i="41"/>
  <c r="E26" i="41"/>
  <c r="E25" i="41"/>
  <c r="E24" i="41"/>
  <c r="I440" i="37"/>
  <c r="G440" i="37"/>
  <c r="F440" i="37"/>
  <c r="E440" i="37"/>
  <c r="I272" i="37"/>
  <c r="G272" i="37"/>
  <c r="F272" i="37"/>
  <c r="E272" i="37"/>
  <c r="G113" i="54"/>
  <c r="E113" i="54"/>
  <c r="E85" i="54"/>
  <c r="F85" i="54"/>
  <c r="G85" i="54"/>
  <c r="I85" i="54"/>
  <c r="I59" i="54"/>
  <c r="H59" i="54"/>
  <c r="G59" i="54"/>
  <c r="F59" i="54"/>
  <c r="E59" i="54"/>
  <c r="I60" i="54"/>
  <c r="H60" i="54"/>
  <c r="G60" i="54"/>
  <c r="F60" i="54"/>
  <c r="E60" i="54"/>
  <c r="E86" i="51"/>
  <c r="G86" i="51"/>
  <c r="P60" i="51"/>
  <c r="O60" i="51"/>
  <c r="N60" i="51"/>
  <c r="M60" i="51"/>
  <c r="L60" i="51"/>
  <c r="K60" i="51"/>
  <c r="J60" i="51"/>
  <c r="I60" i="51"/>
  <c r="H60" i="51"/>
  <c r="G60" i="51"/>
  <c r="F60" i="51"/>
  <c r="E60" i="51"/>
  <c r="I61" i="51"/>
  <c r="H61" i="51"/>
  <c r="G61" i="51"/>
  <c r="F61" i="51"/>
  <c r="E61" i="51"/>
  <c r="G519" i="37"/>
  <c r="E519" i="37"/>
  <c r="E460" i="37"/>
  <c r="F460" i="37"/>
  <c r="G460" i="37"/>
  <c r="I460" i="37"/>
  <c r="Q460" i="37"/>
  <c r="R460" i="37"/>
  <c r="S460" i="37"/>
  <c r="T460" i="37"/>
  <c r="U460" i="37"/>
  <c r="V460" i="37"/>
  <c r="W460" i="37"/>
  <c r="X460" i="37"/>
  <c r="Y460" i="37"/>
  <c r="Z460" i="37"/>
  <c r="AA460" i="37"/>
  <c r="AB460" i="37"/>
  <c r="AC460" i="37"/>
  <c r="AD460" i="37"/>
  <c r="AE460" i="37"/>
  <c r="AF460" i="37"/>
  <c r="AG460" i="37"/>
  <c r="AH460" i="37"/>
  <c r="AI460" i="37"/>
  <c r="AJ460" i="37"/>
  <c r="AK460" i="37"/>
  <c r="AL460" i="37"/>
  <c r="AM460" i="37"/>
  <c r="AN460" i="37"/>
  <c r="AO460" i="37"/>
  <c r="AP460" i="37"/>
  <c r="AQ460" i="37"/>
  <c r="AR460" i="37"/>
  <c r="AS460" i="37"/>
  <c r="AT460" i="37"/>
  <c r="AU460" i="37"/>
  <c r="AV460" i="37"/>
  <c r="AW460" i="37"/>
  <c r="AX460" i="37"/>
  <c r="AY460" i="37"/>
  <c r="AZ460" i="37"/>
  <c r="BA460" i="37"/>
  <c r="BB460" i="37"/>
  <c r="BC460" i="37"/>
  <c r="BD460" i="37"/>
  <c r="BE460" i="37"/>
  <c r="BF460" i="37"/>
  <c r="BG460" i="37"/>
  <c r="BH460" i="37"/>
  <c r="BI460" i="37"/>
  <c r="BJ460" i="37"/>
  <c r="BK460" i="37"/>
  <c r="BL460" i="37"/>
  <c r="BM460" i="37"/>
  <c r="BN460" i="37"/>
  <c r="BO460" i="37"/>
  <c r="BP460" i="37"/>
  <c r="BQ460" i="37"/>
  <c r="BR460" i="37"/>
  <c r="BS460" i="37"/>
  <c r="BT460" i="37"/>
  <c r="BU460" i="37"/>
  <c r="BV460" i="37"/>
  <c r="BW460" i="37"/>
  <c r="BX460" i="37"/>
  <c r="BY460" i="37"/>
  <c r="BZ460" i="37"/>
  <c r="CA460" i="37"/>
  <c r="CB460" i="37"/>
  <c r="CC460" i="37"/>
  <c r="CD460" i="37"/>
  <c r="CE460" i="37"/>
  <c r="CF460" i="37"/>
  <c r="CG460" i="37"/>
  <c r="CH460" i="37"/>
  <c r="CI460" i="37"/>
  <c r="CJ460" i="37"/>
  <c r="CK460" i="37"/>
  <c r="CL460" i="37"/>
  <c r="CM460" i="37"/>
  <c r="CN460" i="37"/>
  <c r="CO460" i="37"/>
  <c r="CP460" i="37"/>
  <c r="CQ460" i="37"/>
  <c r="CR460" i="37"/>
  <c r="CS460" i="37"/>
  <c r="CT460" i="37"/>
  <c r="CU460" i="37"/>
  <c r="CV460" i="37"/>
  <c r="CW460" i="37"/>
  <c r="CX460" i="37"/>
  <c r="CY460" i="37"/>
  <c r="CZ460" i="37"/>
  <c r="DA460" i="37"/>
  <c r="DB460" i="37"/>
  <c r="DC460" i="37"/>
  <c r="DD460" i="37"/>
  <c r="DE460" i="37"/>
  <c r="DF460" i="37"/>
  <c r="DG460" i="37"/>
  <c r="DH460" i="37"/>
  <c r="DI460" i="37"/>
  <c r="DJ460" i="37"/>
  <c r="DK460" i="37"/>
  <c r="DL460" i="37"/>
  <c r="DM460" i="37"/>
  <c r="DN460" i="37"/>
  <c r="DO460" i="37"/>
  <c r="DP460" i="37"/>
  <c r="DQ460" i="37"/>
  <c r="DR460" i="37"/>
  <c r="DS460" i="37"/>
  <c r="DT460" i="37"/>
  <c r="DU460" i="37"/>
  <c r="DV460" i="37"/>
  <c r="DW460" i="37"/>
  <c r="DX460" i="37"/>
  <c r="DY460" i="37"/>
  <c r="DZ460" i="37"/>
  <c r="EA460" i="37"/>
  <c r="EB460" i="37"/>
  <c r="EC460" i="37"/>
  <c r="ED460" i="37"/>
  <c r="EE460" i="37"/>
  <c r="EF460" i="37"/>
  <c r="EG460" i="37"/>
  <c r="EH460" i="37"/>
  <c r="EI460" i="37"/>
  <c r="EJ460" i="37"/>
  <c r="EK460" i="37"/>
  <c r="EL460" i="37"/>
  <c r="EM460" i="37"/>
  <c r="EN460" i="37"/>
  <c r="EO460" i="37"/>
  <c r="EP460" i="37"/>
  <c r="EQ460" i="37"/>
  <c r="ER460" i="37"/>
  <c r="ES460" i="37"/>
  <c r="ET460" i="37"/>
  <c r="EU460" i="37"/>
  <c r="EV460" i="37"/>
  <c r="EW460" i="37"/>
  <c r="EX460" i="37"/>
  <c r="EY460" i="37"/>
  <c r="EZ460" i="37"/>
  <c r="FA460" i="37"/>
  <c r="FB460" i="37"/>
  <c r="FC460" i="37"/>
  <c r="FD460" i="37"/>
  <c r="FE460" i="37"/>
  <c r="FF460" i="37"/>
  <c r="FG460" i="37"/>
  <c r="FH460" i="37"/>
  <c r="FI460" i="37"/>
  <c r="FJ460" i="37"/>
  <c r="FK460" i="37"/>
  <c r="FL460" i="37"/>
  <c r="FM460" i="37"/>
  <c r="FN460" i="37"/>
  <c r="FO460" i="37"/>
  <c r="FP460" i="37"/>
  <c r="FQ460" i="37"/>
  <c r="FR460" i="37"/>
  <c r="FS460" i="37"/>
  <c r="FT460" i="37"/>
  <c r="FU460" i="37"/>
  <c r="FV460" i="37"/>
  <c r="FW460" i="37"/>
  <c r="FX460" i="37"/>
  <c r="FY460" i="37"/>
  <c r="FZ460" i="37"/>
  <c r="GA460" i="37"/>
  <c r="GB460" i="37"/>
  <c r="GC460" i="37"/>
  <c r="GD460" i="37"/>
  <c r="GE460" i="37"/>
  <c r="GF460" i="37"/>
  <c r="GG460" i="37"/>
  <c r="GH460" i="37"/>
  <c r="GI460" i="37"/>
  <c r="GJ460" i="37"/>
  <c r="GK460" i="37"/>
  <c r="GL460" i="37"/>
  <c r="GM460" i="37"/>
  <c r="GN460" i="37"/>
  <c r="GO460" i="37"/>
  <c r="GP460" i="37"/>
  <c r="GQ460" i="37"/>
  <c r="GR460" i="37"/>
  <c r="GS460" i="37"/>
  <c r="GT460" i="37"/>
  <c r="GU460" i="37"/>
  <c r="GV460" i="37"/>
  <c r="GW460" i="37"/>
  <c r="GX460" i="37"/>
  <c r="GY460" i="37"/>
  <c r="GZ460" i="37"/>
  <c r="HA460" i="37"/>
  <c r="HB460" i="37"/>
  <c r="HC460" i="37"/>
  <c r="HD460" i="37"/>
  <c r="HE460" i="37"/>
  <c r="HF460" i="37"/>
  <c r="HG460" i="37"/>
  <c r="HH460" i="37"/>
  <c r="HI460" i="37"/>
  <c r="HJ460" i="37"/>
  <c r="HK460" i="37"/>
  <c r="HL460" i="37"/>
  <c r="HM460" i="37"/>
  <c r="HN460" i="37"/>
  <c r="HO460" i="37"/>
  <c r="HP460" i="37"/>
  <c r="HQ460" i="37"/>
  <c r="HR460" i="37"/>
  <c r="HS460" i="37"/>
  <c r="HT460" i="37"/>
  <c r="HU460" i="37"/>
  <c r="HV460" i="37"/>
  <c r="HW460" i="37"/>
  <c r="HX460" i="37"/>
  <c r="HY460" i="37"/>
  <c r="HZ460" i="37"/>
  <c r="IA460" i="37"/>
  <c r="IB460" i="37"/>
  <c r="IC460" i="37"/>
  <c r="ID460" i="37"/>
  <c r="IE460" i="37"/>
  <c r="IF460" i="37"/>
  <c r="IG460" i="37"/>
  <c r="IH460" i="37"/>
  <c r="II460" i="37"/>
  <c r="IJ460" i="37"/>
  <c r="IK460" i="37"/>
  <c r="IL460" i="37"/>
  <c r="IM460" i="37"/>
  <c r="IN460" i="37"/>
  <c r="IO460" i="37"/>
  <c r="IP460" i="37"/>
  <c r="IQ460" i="37"/>
  <c r="IR460" i="37"/>
  <c r="IS460" i="37"/>
  <c r="IT460" i="37"/>
  <c r="IU460" i="37"/>
  <c r="IV460" i="37"/>
  <c r="IW460" i="37"/>
  <c r="IX460" i="37"/>
  <c r="IY460" i="37"/>
  <c r="IZ460" i="37"/>
  <c r="JA460" i="37"/>
  <c r="JB460" i="37"/>
  <c r="JC460" i="37"/>
  <c r="JD460" i="37"/>
  <c r="JE460" i="37"/>
  <c r="JF460" i="37"/>
  <c r="JG460" i="37"/>
  <c r="JH460" i="37"/>
  <c r="JI460" i="37"/>
  <c r="JJ460" i="37"/>
  <c r="JK460" i="37"/>
  <c r="JL460" i="37"/>
  <c r="JM460" i="37"/>
  <c r="JN460" i="37"/>
  <c r="JO460" i="37"/>
  <c r="JP460" i="37"/>
  <c r="JQ460" i="37"/>
  <c r="JR460" i="37"/>
  <c r="JS460" i="37"/>
  <c r="JT460" i="37"/>
  <c r="JU460" i="37"/>
  <c r="JV460" i="37"/>
  <c r="JW460" i="37"/>
  <c r="JX460" i="37"/>
  <c r="JY460" i="37"/>
  <c r="JZ460" i="37"/>
  <c r="KA460" i="37"/>
  <c r="KB460" i="37"/>
  <c r="KC460" i="37"/>
  <c r="KD460" i="37"/>
  <c r="KE460" i="37"/>
  <c r="KF460" i="37"/>
  <c r="KG460" i="37"/>
  <c r="KH460" i="37"/>
  <c r="KI460" i="37"/>
  <c r="KJ460" i="37"/>
  <c r="KK460" i="37"/>
  <c r="KL460" i="37"/>
  <c r="KM460" i="37"/>
  <c r="KN460" i="37"/>
  <c r="KO460" i="37"/>
  <c r="KP460" i="37"/>
  <c r="KQ460" i="37"/>
  <c r="KR460" i="37"/>
  <c r="KS460" i="37"/>
  <c r="KT460" i="37"/>
  <c r="KU460" i="37"/>
  <c r="KV460" i="37"/>
  <c r="KW460" i="37"/>
  <c r="KX460" i="37"/>
  <c r="KY460" i="37"/>
  <c r="KZ460" i="37"/>
  <c r="LA460" i="37"/>
  <c r="LB460" i="37"/>
  <c r="LC460" i="37"/>
  <c r="LD460" i="37"/>
  <c r="LE460" i="37"/>
  <c r="LF460" i="37"/>
  <c r="LG460" i="37"/>
  <c r="LH460" i="37"/>
  <c r="LI460" i="37"/>
  <c r="LJ460" i="37"/>
  <c r="LK460" i="37"/>
  <c r="LL460" i="37"/>
  <c r="LM460" i="37"/>
  <c r="LN460" i="37"/>
  <c r="LO460" i="37"/>
  <c r="LP460" i="37"/>
  <c r="LQ460" i="37"/>
  <c r="LR460" i="37"/>
  <c r="LS460" i="37"/>
  <c r="LT460" i="37"/>
  <c r="LU460" i="37"/>
  <c r="LV460" i="37"/>
  <c r="LW460" i="37"/>
  <c r="LX460" i="37"/>
  <c r="LY460" i="37"/>
  <c r="LZ460" i="37"/>
  <c r="MA460" i="37"/>
  <c r="MB460" i="37"/>
  <c r="MC460" i="37"/>
  <c r="MD460" i="37"/>
  <c r="ME460" i="37"/>
  <c r="MF460" i="37"/>
  <c r="MG460" i="37"/>
  <c r="MH460" i="37"/>
  <c r="MI460" i="37"/>
  <c r="MJ460" i="37"/>
  <c r="MK460" i="37"/>
  <c r="ML460" i="37"/>
  <c r="MM460" i="37"/>
  <c r="MN460" i="37"/>
  <c r="MO460" i="37"/>
  <c r="MP460" i="37"/>
  <c r="MQ460" i="37"/>
  <c r="MR460" i="37"/>
  <c r="MS460" i="37"/>
  <c r="MT460" i="37"/>
  <c r="MU460" i="37"/>
  <c r="MV460" i="37"/>
  <c r="MW460" i="37"/>
  <c r="MX460" i="37"/>
  <c r="MY460" i="37"/>
  <c r="MZ460" i="37"/>
  <c r="NA460" i="37"/>
  <c r="NB460" i="37"/>
  <c r="NC460" i="37"/>
  <c r="ND460" i="37"/>
  <c r="NE460" i="37"/>
  <c r="NF460" i="37"/>
  <c r="NG460" i="37"/>
  <c r="NH460" i="37"/>
  <c r="NI460" i="37"/>
  <c r="NJ460" i="37"/>
  <c r="NK460" i="37"/>
  <c r="NL460" i="37"/>
  <c r="NM460" i="37"/>
  <c r="NN460" i="37"/>
  <c r="NO460" i="37"/>
  <c r="NP460" i="37"/>
  <c r="NQ460" i="37"/>
  <c r="NR460" i="37"/>
  <c r="NS460" i="37"/>
  <c r="NT460" i="37"/>
  <c r="NU460" i="37"/>
  <c r="NV460" i="37"/>
  <c r="NW460" i="37"/>
  <c r="NX460" i="37"/>
  <c r="NY460" i="37"/>
  <c r="NZ460" i="37"/>
  <c r="OA460" i="37"/>
  <c r="OB460" i="37"/>
  <c r="OC460" i="37"/>
  <c r="OD460" i="37"/>
  <c r="OE460" i="37"/>
  <c r="OF460" i="37"/>
  <c r="OG460" i="37"/>
  <c r="OH460" i="37"/>
  <c r="OI460" i="37"/>
  <c r="OJ460" i="37"/>
  <c r="OK460" i="37"/>
  <c r="OL460" i="37"/>
  <c r="OM460" i="37"/>
  <c r="ON460" i="37"/>
  <c r="OO460" i="37"/>
  <c r="OP460" i="37"/>
  <c r="OQ460" i="37"/>
  <c r="OR460" i="37"/>
  <c r="OS460" i="37"/>
  <c r="OT460" i="37"/>
  <c r="OU460" i="37"/>
  <c r="OV460" i="37"/>
  <c r="OW460" i="37"/>
  <c r="OX460" i="37"/>
  <c r="OY460" i="37"/>
  <c r="OZ460" i="37"/>
  <c r="PA460" i="37"/>
  <c r="PB460" i="37"/>
  <c r="PC460" i="37"/>
  <c r="PD460" i="37"/>
  <c r="PE460" i="37"/>
  <c r="PF460" i="37"/>
  <c r="PG460" i="37"/>
  <c r="PH460" i="37"/>
  <c r="PI460" i="37"/>
  <c r="PJ460" i="37"/>
  <c r="PK460" i="37"/>
  <c r="PL460" i="37"/>
  <c r="PM460" i="37"/>
  <c r="PN460" i="37"/>
  <c r="PO460" i="37"/>
  <c r="PP460" i="37"/>
  <c r="PQ460" i="37"/>
  <c r="PR460" i="37"/>
  <c r="PS460" i="37"/>
  <c r="PT460" i="37"/>
  <c r="PU460" i="37"/>
  <c r="PV460" i="37"/>
  <c r="PW460" i="37"/>
  <c r="PX460" i="37"/>
  <c r="PY460" i="37"/>
  <c r="PZ460" i="37"/>
  <c r="QA460" i="37"/>
  <c r="QB460" i="37"/>
  <c r="QC460" i="37"/>
  <c r="QD460" i="37"/>
  <c r="QE460" i="37"/>
  <c r="QF460" i="37"/>
  <c r="QG460" i="37"/>
  <c r="QH460" i="37"/>
  <c r="QI460" i="37"/>
  <c r="QJ460" i="37"/>
  <c r="QK460" i="37"/>
  <c r="QL460" i="37"/>
  <c r="QM460" i="37"/>
  <c r="QN460" i="37"/>
  <c r="QO460" i="37"/>
  <c r="QP460" i="37"/>
  <c r="QQ460" i="37"/>
  <c r="QR460" i="37"/>
  <c r="QS460" i="37"/>
  <c r="QT460" i="37"/>
  <c r="QU460" i="37"/>
  <c r="QV460" i="37"/>
  <c r="QW460" i="37"/>
  <c r="QX460" i="37"/>
  <c r="QY460" i="37"/>
  <c r="QZ460" i="37"/>
  <c r="RA460" i="37"/>
  <c r="RB460" i="37"/>
  <c r="RC460" i="37"/>
  <c r="RD460" i="37"/>
  <c r="RE460" i="37"/>
  <c r="RF460" i="37"/>
  <c r="RG460" i="37"/>
  <c r="RH460" i="37"/>
  <c r="RI460" i="37"/>
  <c r="RJ460" i="37"/>
  <c r="RK460" i="37"/>
  <c r="RL460" i="37"/>
  <c r="RM460" i="37"/>
  <c r="RN460" i="37"/>
  <c r="RO460" i="37"/>
  <c r="RP460" i="37"/>
  <c r="RQ460" i="37"/>
  <c r="RR460" i="37"/>
  <c r="RS460" i="37"/>
  <c r="RT460" i="37"/>
  <c r="RU460" i="37"/>
  <c r="RV460" i="37"/>
  <c r="RW460" i="37"/>
  <c r="RX460" i="37"/>
  <c r="RY460" i="37"/>
  <c r="RZ460" i="37"/>
  <c r="SA460" i="37"/>
  <c r="SB460" i="37"/>
  <c r="SC460" i="37"/>
  <c r="SD460" i="37"/>
  <c r="SE460" i="37"/>
  <c r="SF460" i="37"/>
  <c r="SG460" i="37"/>
  <c r="SH460" i="37"/>
  <c r="SI460" i="37"/>
  <c r="SJ460" i="37"/>
  <c r="SK460" i="37"/>
  <c r="SL460" i="37"/>
  <c r="SM460" i="37"/>
  <c r="SN460" i="37"/>
  <c r="SO460" i="37"/>
  <c r="SP460" i="37"/>
  <c r="SQ460" i="37"/>
  <c r="SR460" i="37"/>
  <c r="SS460" i="37"/>
  <c r="ST460" i="37"/>
  <c r="SU460" i="37"/>
  <c r="SV460" i="37"/>
  <c r="SW460" i="37"/>
  <c r="SX460" i="37"/>
  <c r="SY460" i="37"/>
  <c r="SZ460" i="37"/>
  <c r="TA460" i="37"/>
  <c r="TB460" i="37"/>
  <c r="TC460" i="37"/>
  <c r="TD460" i="37"/>
  <c r="TE460" i="37"/>
  <c r="TF460" i="37"/>
  <c r="TG460" i="37"/>
  <c r="TH460" i="37"/>
  <c r="TI460" i="37"/>
  <c r="TJ460" i="37"/>
  <c r="TK460" i="37"/>
  <c r="TL460" i="37"/>
  <c r="TM460" i="37"/>
  <c r="TN460" i="37"/>
  <c r="TO460" i="37"/>
  <c r="TP460" i="37"/>
  <c r="TQ460" i="37"/>
  <c r="TR460" i="37"/>
  <c r="TS460" i="37"/>
  <c r="TT460" i="37"/>
  <c r="TU460" i="37"/>
  <c r="TV460" i="37"/>
  <c r="TW460" i="37"/>
  <c r="TX460" i="37"/>
  <c r="TY460" i="37"/>
  <c r="TZ460" i="37"/>
  <c r="UA460" i="37"/>
  <c r="UB460" i="37"/>
  <c r="UC460" i="37"/>
  <c r="UD460" i="37"/>
  <c r="UE460" i="37"/>
  <c r="UF460" i="37"/>
  <c r="UG460" i="37"/>
  <c r="UH460" i="37"/>
  <c r="UI460" i="37"/>
  <c r="UJ460" i="37"/>
  <c r="UK460" i="37"/>
  <c r="UL460" i="37"/>
  <c r="UM460" i="37"/>
  <c r="UN460" i="37"/>
  <c r="UO460" i="37"/>
  <c r="UP460" i="37"/>
  <c r="UQ460" i="37"/>
  <c r="UR460" i="37"/>
  <c r="US460" i="37"/>
  <c r="UT460" i="37"/>
  <c r="UU460" i="37"/>
  <c r="UV460" i="37"/>
  <c r="UW460" i="37"/>
  <c r="UX460" i="37"/>
  <c r="UY460" i="37"/>
  <c r="UZ460" i="37"/>
  <c r="VA460" i="37"/>
  <c r="VB460" i="37"/>
  <c r="VC460" i="37"/>
  <c r="VD460" i="37"/>
  <c r="VE460" i="37"/>
  <c r="VF460" i="37"/>
  <c r="VG460" i="37"/>
  <c r="VH460" i="37"/>
  <c r="VI460" i="37"/>
  <c r="VJ460" i="37"/>
  <c r="VK460" i="37"/>
  <c r="VL460" i="37"/>
  <c r="VM460" i="37"/>
  <c r="VN460" i="37"/>
  <c r="VO460" i="37"/>
  <c r="VP460" i="37"/>
  <c r="VQ460" i="37"/>
  <c r="VR460" i="37"/>
  <c r="VS460" i="37"/>
  <c r="VT460" i="37"/>
  <c r="VU460" i="37"/>
  <c r="VV460" i="37"/>
  <c r="VW460" i="37"/>
  <c r="VX460" i="37"/>
  <c r="VY460" i="37"/>
  <c r="VZ460" i="37"/>
  <c r="WA460" i="37"/>
  <c r="WB460" i="37"/>
  <c r="WC460" i="37"/>
  <c r="WD460" i="37"/>
  <c r="WE460" i="37"/>
  <c r="WF460" i="37"/>
  <c r="WG460" i="37"/>
  <c r="WH460" i="37"/>
  <c r="WI460" i="37"/>
  <c r="WJ460" i="37"/>
  <c r="WK460" i="37"/>
  <c r="WL460" i="37"/>
  <c r="WM460" i="37"/>
  <c r="WN460" i="37"/>
  <c r="WO460" i="37"/>
  <c r="WP460" i="37"/>
  <c r="WQ460" i="37"/>
  <c r="WR460" i="37"/>
  <c r="WS460" i="37"/>
  <c r="WT460" i="37"/>
  <c r="WU460" i="37"/>
  <c r="WV460" i="37"/>
  <c r="WW460" i="37"/>
  <c r="WX460" i="37"/>
  <c r="WY460" i="37"/>
  <c r="WZ460" i="37"/>
  <c r="XA460" i="37"/>
  <c r="XB460" i="37"/>
  <c r="XC460" i="37"/>
  <c r="XD460" i="37"/>
  <c r="XE460" i="37"/>
  <c r="XF460" i="37"/>
  <c r="XG460" i="37"/>
  <c r="XH460" i="37"/>
  <c r="XI460" i="37"/>
  <c r="XJ460" i="37"/>
  <c r="XK460" i="37"/>
  <c r="XL460" i="37"/>
  <c r="XM460" i="37"/>
  <c r="XN460" i="37"/>
  <c r="XO460" i="37"/>
  <c r="XP460" i="37"/>
  <c r="XQ460" i="37"/>
  <c r="XR460" i="37"/>
  <c r="XS460" i="37"/>
  <c r="XT460" i="37"/>
  <c r="XU460" i="37"/>
  <c r="XV460" i="37"/>
  <c r="XW460" i="37"/>
  <c r="XX460" i="37"/>
  <c r="XY460" i="37"/>
  <c r="XZ460" i="37"/>
  <c r="YA460" i="37"/>
  <c r="YB460" i="37"/>
  <c r="YC460" i="37"/>
  <c r="YD460" i="37"/>
  <c r="YE460" i="37"/>
  <c r="YF460" i="37"/>
  <c r="YG460" i="37"/>
  <c r="YH460" i="37"/>
  <c r="YI460" i="37"/>
  <c r="YJ460" i="37"/>
  <c r="YK460" i="37"/>
  <c r="YL460" i="37"/>
  <c r="YM460" i="37"/>
  <c r="YN460" i="37"/>
  <c r="YO460" i="37"/>
  <c r="YP460" i="37"/>
  <c r="YQ460" i="37"/>
  <c r="YR460" i="37"/>
  <c r="YS460" i="37"/>
  <c r="YT460" i="37"/>
  <c r="YU460" i="37"/>
  <c r="YV460" i="37"/>
  <c r="YW460" i="37"/>
  <c r="YX460" i="37"/>
  <c r="YY460" i="37"/>
  <c r="YZ460" i="37"/>
  <c r="ZA460" i="37"/>
  <c r="ZB460" i="37"/>
  <c r="ZC460" i="37"/>
  <c r="ZD460" i="37"/>
  <c r="ZE460" i="37"/>
  <c r="ZF460" i="37"/>
  <c r="ZG460" i="37"/>
  <c r="ZH460" i="37"/>
  <c r="ZI460" i="37"/>
  <c r="ZJ460" i="37"/>
  <c r="ZK460" i="37"/>
  <c r="ZL460" i="37"/>
  <c r="ZM460" i="37"/>
  <c r="ZN460" i="37"/>
  <c r="ZO460" i="37"/>
  <c r="ZP460" i="37"/>
  <c r="ZQ460" i="37"/>
  <c r="ZR460" i="37"/>
  <c r="ZS460" i="37"/>
  <c r="ZT460" i="37"/>
  <c r="ZU460" i="37"/>
  <c r="ZV460" i="37"/>
  <c r="ZW460" i="37"/>
  <c r="ZX460" i="37"/>
  <c r="ZY460" i="37"/>
  <c r="ZZ460" i="37"/>
  <c r="AAA460" i="37"/>
  <c r="AAB460" i="37"/>
  <c r="AAC460" i="37"/>
  <c r="AAD460" i="37"/>
  <c r="AAE460" i="37"/>
  <c r="AAF460" i="37"/>
  <c r="AAG460" i="37"/>
  <c r="AAH460" i="37"/>
  <c r="AAI460" i="37"/>
  <c r="AAJ460" i="37"/>
  <c r="AAK460" i="37"/>
  <c r="AAL460" i="37"/>
  <c r="AAM460" i="37"/>
  <c r="AAN460" i="37"/>
  <c r="AAO460" i="37"/>
  <c r="AAP460" i="37"/>
  <c r="AAQ460" i="37"/>
  <c r="AAR460" i="37"/>
  <c r="AAS460" i="37"/>
  <c r="AAT460" i="37"/>
  <c r="AAU460" i="37"/>
  <c r="AAV460" i="37"/>
  <c r="AAW460" i="37"/>
  <c r="AAX460" i="37"/>
  <c r="AAY460" i="37"/>
  <c r="AAZ460" i="37"/>
  <c r="ABA460" i="37"/>
  <c r="ABB460" i="37"/>
  <c r="ABC460" i="37"/>
  <c r="ABD460" i="37"/>
  <c r="ABE460" i="37"/>
  <c r="ABF460" i="37"/>
  <c r="ABG460" i="37"/>
  <c r="ABH460" i="37"/>
  <c r="ABI460" i="37"/>
  <c r="ABJ460" i="37"/>
  <c r="ABK460" i="37"/>
  <c r="ABL460" i="37"/>
  <c r="ABM460" i="37"/>
  <c r="ABN460" i="37"/>
  <c r="ABO460" i="37"/>
  <c r="ABP460" i="37"/>
  <c r="ABQ460" i="37"/>
  <c r="ABR460" i="37"/>
  <c r="ABS460" i="37"/>
  <c r="ABT460" i="37"/>
  <c r="ABU460" i="37"/>
  <c r="ABV460" i="37"/>
  <c r="ABW460" i="37"/>
  <c r="ABX460" i="37"/>
  <c r="ABY460" i="37"/>
  <c r="ABZ460" i="37"/>
  <c r="ACA460" i="37"/>
  <c r="ACB460" i="37"/>
  <c r="ACC460" i="37"/>
  <c r="ACD460" i="37"/>
  <c r="ACE460" i="37"/>
  <c r="ACF460" i="37"/>
  <c r="ACG460" i="37"/>
  <c r="ACH460" i="37"/>
  <c r="ACI460" i="37"/>
  <c r="ACJ460" i="37"/>
  <c r="ACK460" i="37"/>
  <c r="ACL460" i="37"/>
  <c r="ACM460" i="37"/>
  <c r="ACN460" i="37"/>
  <c r="ACO460" i="37"/>
  <c r="ACP460" i="37"/>
  <c r="ACQ460" i="37"/>
  <c r="ACR460" i="37"/>
  <c r="ACS460" i="37"/>
  <c r="ACT460" i="37"/>
  <c r="ACU460" i="37"/>
  <c r="ACV460" i="37"/>
  <c r="ACW460" i="37"/>
  <c r="ACX460" i="37"/>
  <c r="ACY460" i="37"/>
  <c r="ACZ460" i="37"/>
  <c r="ADA460" i="37"/>
  <c r="ADB460" i="37"/>
  <c r="ADC460" i="37"/>
  <c r="ADD460" i="37"/>
  <c r="ADE460" i="37"/>
  <c r="ADF460" i="37"/>
  <c r="ADG460" i="37"/>
  <c r="ADH460" i="37"/>
  <c r="ADI460" i="37"/>
  <c r="ADJ460" i="37"/>
  <c r="ADK460" i="37"/>
  <c r="ADL460" i="37"/>
  <c r="ADM460" i="37"/>
  <c r="ADN460" i="37"/>
  <c r="ADO460" i="37"/>
  <c r="ADP460" i="37"/>
  <c r="ADQ460" i="37"/>
  <c r="ADR460" i="37"/>
  <c r="ADS460" i="37"/>
  <c r="ADT460" i="37"/>
  <c r="ADU460" i="37"/>
  <c r="ADV460" i="37"/>
  <c r="ADW460" i="37"/>
  <c r="ADX460" i="37"/>
  <c r="ADY460" i="37"/>
  <c r="ADZ460" i="37"/>
  <c r="AEA460" i="37"/>
  <c r="AEB460" i="37"/>
  <c r="AEC460" i="37"/>
  <c r="AED460" i="37"/>
  <c r="AEE460" i="37"/>
  <c r="AEF460" i="37"/>
  <c r="AEG460" i="37"/>
  <c r="AEH460" i="37"/>
  <c r="AEI460" i="37"/>
  <c r="AEJ460" i="37"/>
  <c r="AEK460" i="37"/>
  <c r="AEL460" i="37"/>
  <c r="AEM460" i="37"/>
  <c r="AEN460" i="37"/>
  <c r="AEO460" i="37"/>
  <c r="AEP460" i="37"/>
  <c r="AEQ460" i="37"/>
  <c r="AER460" i="37"/>
  <c r="AES460" i="37"/>
  <c r="AET460" i="37"/>
  <c r="AEU460" i="37"/>
  <c r="AEV460" i="37"/>
  <c r="AEW460" i="37"/>
  <c r="AEX460" i="37"/>
  <c r="AEY460" i="37"/>
  <c r="AEZ460" i="37"/>
  <c r="AFA460" i="37"/>
  <c r="AFB460" i="37"/>
  <c r="AFC460" i="37"/>
  <c r="AFD460" i="37"/>
  <c r="AFE460" i="37"/>
  <c r="AFF460" i="37"/>
  <c r="AFG460" i="37"/>
  <c r="AFH460" i="37"/>
  <c r="AFI460" i="37"/>
  <c r="AFJ460" i="37"/>
  <c r="AFK460" i="37"/>
  <c r="AFL460" i="37"/>
  <c r="AFM460" i="37"/>
  <c r="AFN460" i="37"/>
  <c r="AFO460" i="37"/>
  <c r="AFP460" i="37"/>
  <c r="AFQ460" i="37"/>
  <c r="AFR460" i="37"/>
  <c r="AFS460" i="37"/>
  <c r="AFT460" i="37"/>
  <c r="AFU460" i="37"/>
  <c r="AFV460" i="37"/>
  <c r="AFW460" i="37"/>
  <c r="AFX460" i="37"/>
  <c r="AFY460" i="37"/>
  <c r="AFZ460" i="37"/>
  <c r="AGA460" i="37"/>
  <c r="AGB460" i="37"/>
  <c r="AGC460" i="37"/>
  <c r="AGD460" i="37"/>
  <c r="AGE460" i="37"/>
  <c r="AGF460" i="37"/>
  <c r="AGG460" i="37"/>
  <c r="AGH460" i="37"/>
  <c r="AGI460" i="37"/>
  <c r="AGJ460" i="37"/>
  <c r="AGK460" i="37"/>
  <c r="AGL460" i="37"/>
  <c r="AGM460" i="37"/>
  <c r="AGN460" i="37"/>
  <c r="AGO460" i="37"/>
  <c r="AGP460" i="37"/>
  <c r="AGQ460" i="37"/>
  <c r="AGR460" i="37"/>
  <c r="AGS460" i="37"/>
  <c r="AGT460" i="37"/>
  <c r="AGU460" i="37"/>
  <c r="AGV460" i="37"/>
  <c r="AGW460" i="37"/>
  <c r="AGX460" i="37"/>
  <c r="AGY460" i="37"/>
  <c r="AGZ460" i="37"/>
  <c r="AHA460" i="37"/>
  <c r="AHB460" i="37"/>
  <c r="AHC460" i="37"/>
  <c r="AHD460" i="37"/>
  <c r="AHE460" i="37"/>
  <c r="AHF460" i="37"/>
  <c r="AHG460" i="37"/>
  <c r="AHH460" i="37"/>
  <c r="AHI460" i="37"/>
  <c r="AHJ460" i="37"/>
  <c r="AHK460" i="37"/>
  <c r="AHL460" i="37"/>
  <c r="AHM460" i="37"/>
  <c r="AHN460" i="37"/>
  <c r="AHO460" i="37"/>
  <c r="AHP460" i="37"/>
  <c r="AHQ460" i="37"/>
  <c r="AHR460" i="37"/>
  <c r="AHS460" i="37"/>
  <c r="AHT460" i="37"/>
  <c r="AHU460" i="37"/>
  <c r="AHV460" i="37"/>
  <c r="AHW460" i="37"/>
  <c r="AHX460" i="37"/>
  <c r="AHY460" i="37"/>
  <c r="AHZ460" i="37"/>
  <c r="AIA460" i="37"/>
  <c r="AIB460" i="37"/>
  <c r="AIC460" i="37"/>
  <c r="AID460" i="37"/>
  <c r="AIE460" i="37"/>
  <c r="AIF460" i="37"/>
  <c r="AIG460" i="37"/>
  <c r="AIH460" i="37"/>
  <c r="AII460" i="37"/>
  <c r="AIJ460" i="37"/>
  <c r="AIK460" i="37"/>
  <c r="AIL460" i="37"/>
  <c r="AIM460" i="37"/>
  <c r="AIN460" i="37"/>
  <c r="AIO460" i="37"/>
  <c r="AIP460" i="37"/>
  <c r="AIQ460" i="37"/>
  <c r="AIR460" i="37"/>
  <c r="AIS460" i="37"/>
  <c r="AIT460" i="37"/>
  <c r="AIU460" i="37"/>
  <c r="AIV460" i="37"/>
  <c r="AIW460" i="37"/>
  <c r="AIX460" i="37"/>
  <c r="AIY460" i="37"/>
  <c r="AIZ460" i="37"/>
  <c r="AJA460" i="37"/>
  <c r="AJB460" i="37"/>
  <c r="AJC460" i="37"/>
  <c r="AJD460" i="37"/>
  <c r="AJE460" i="37"/>
  <c r="AJF460" i="37"/>
  <c r="AJG460" i="37"/>
  <c r="AJH460" i="37"/>
  <c r="AJI460" i="37"/>
  <c r="AJJ460" i="37"/>
  <c r="AJK460" i="37"/>
  <c r="AJL460" i="37"/>
  <c r="AJM460" i="37"/>
  <c r="AJN460" i="37"/>
  <c r="AJO460" i="37"/>
  <c r="AJP460" i="37"/>
  <c r="AJQ460" i="37"/>
  <c r="AJR460" i="37"/>
  <c r="AJS460" i="37"/>
  <c r="AJT460" i="37"/>
  <c r="AJU460" i="37"/>
  <c r="AJV460" i="37"/>
  <c r="AJW460" i="37"/>
  <c r="AJX460" i="37"/>
  <c r="AJY460" i="37"/>
  <c r="AJZ460" i="37"/>
  <c r="AKA460" i="37"/>
  <c r="AKB460" i="37"/>
  <c r="AKC460" i="37"/>
  <c r="AKD460" i="37"/>
  <c r="AKE460" i="37"/>
  <c r="AKF460" i="37"/>
  <c r="AKG460" i="37"/>
  <c r="AKH460" i="37"/>
  <c r="AKI460" i="37"/>
  <c r="AKJ460" i="37"/>
  <c r="AKK460" i="37"/>
  <c r="AKL460" i="37"/>
  <c r="AKM460" i="37"/>
  <c r="AKN460" i="37"/>
  <c r="AKO460" i="37"/>
  <c r="AKP460" i="37"/>
  <c r="AKQ460" i="37"/>
  <c r="AKR460" i="37"/>
  <c r="AKS460" i="37"/>
  <c r="AKT460" i="37"/>
  <c r="AKU460" i="37"/>
  <c r="AKV460" i="37"/>
  <c r="AKW460" i="37"/>
  <c r="AKX460" i="37"/>
  <c r="AKY460" i="37"/>
  <c r="AKZ460" i="37"/>
  <c r="ALA460" i="37"/>
  <c r="ALB460" i="37"/>
  <c r="ALC460" i="37"/>
  <c r="ALD460" i="37"/>
  <c r="ALE460" i="37"/>
  <c r="ALF460" i="37"/>
  <c r="ALG460" i="37"/>
  <c r="ALH460" i="37"/>
  <c r="ALI460" i="37"/>
  <c r="ALJ460" i="37"/>
  <c r="ALK460" i="37"/>
  <c r="ALL460" i="37"/>
  <c r="ALM460" i="37"/>
  <c r="ALN460" i="37"/>
  <c r="ALO460" i="37"/>
  <c r="ALP460" i="37"/>
  <c r="ALQ460" i="37"/>
  <c r="ALR460" i="37"/>
  <c r="ALS460" i="37"/>
  <c r="ALT460" i="37"/>
  <c r="ALU460" i="37"/>
  <c r="ALV460" i="37"/>
  <c r="ALW460" i="37"/>
  <c r="ALX460" i="37"/>
  <c r="ALY460" i="37"/>
  <c r="ALZ460" i="37"/>
  <c r="AMA460" i="37"/>
  <c r="AMB460" i="37"/>
  <c r="AMC460" i="37"/>
  <c r="AMD460" i="37"/>
  <c r="AME460" i="37"/>
  <c r="AMF460" i="37"/>
  <c r="AMG460" i="37"/>
  <c r="AMH460" i="37"/>
  <c r="AMI460" i="37"/>
  <c r="AMJ460" i="37"/>
  <c r="AMK460" i="37"/>
  <c r="AML460" i="37"/>
  <c r="AMM460" i="37"/>
  <c r="AMN460" i="37"/>
  <c r="AMO460" i="37"/>
  <c r="AMP460" i="37"/>
  <c r="AMQ460" i="37"/>
  <c r="AMR460" i="37"/>
  <c r="AMS460" i="37"/>
  <c r="AMT460" i="37"/>
  <c r="AMU460" i="37"/>
  <c r="AMV460" i="37"/>
  <c r="AMW460" i="37"/>
  <c r="AMX460" i="37"/>
  <c r="AMY460" i="37"/>
  <c r="AMZ460" i="37"/>
  <c r="ANA460" i="37"/>
  <c r="ANB460" i="37"/>
  <c r="ANC460" i="37"/>
  <c r="AND460" i="37"/>
  <c r="ANE460" i="37"/>
  <c r="ANF460" i="37"/>
  <c r="ANG460" i="37"/>
  <c r="ANH460" i="37"/>
  <c r="ANI460" i="37"/>
  <c r="ANJ460" i="37"/>
  <c r="ANK460" i="37"/>
  <c r="ANL460" i="37"/>
  <c r="ANM460" i="37"/>
  <c r="ANN460" i="37"/>
  <c r="ANO460" i="37"/>
  <c r="ANP460" i="37"/>
  <c r="ANQ460" i="37"/>
  <c r="ANR460" i="37"/>
  <c r="ANS460" i="37"/>
  <c r="ANT460" i="37"/>
  <c r="ANU460" i="37"/>
  <c r="ANV460" i="37"/>
  <c r="ANW460" i="37"/>
  <c r="ANX460" i="37"/>
  <c r="ANY460" i="37"/>
  <c r="ANZ460" i="37"/>
  <c r="AOA460" i="37"/>
  <c r="AOB460" i="37"/>
  <c r="AOC460" i="37"/>
  <c r="AOD460" i="37"/>
  <c r="AOE460" i="37"/>
  <c r="AOF460" i="37"/>
  <c r="AOG460" i="37"/>
  <c r="AOH460" i="37"/>
  <c r="AOI460" i="37"/>
  <c r="AOJ460" i="37"/>
  <c r="AOK460" i="37"/>
  <c r="AOL460" i="37"/>
  <c r="AOM460" i="37"/>
  <c r="AON460" i="37"/>
  <c r="AOO460" i="37"/>
  <c r="AOP460" i="37"/>
  <c r="AOQ460" i="37"/>
  <c r="AOR460" i="37"/>
  <c r="AOS460" i="37"/>
  <c r="AOT460" i="37"/>
  <c r="AOU460" i="37"/>
  <c r="AOV460" i="37"/>
  <c r="AOW460" i="37"/>
  <c r="AOX460" i="37"/>
  <c r="AOY460" i="37"/>
  <c r="AOZ460" i="37"/>
  <c r="APA460" i="37"/>
  <c r="APB460" i="37"/>
  <c r="APC460" i="37"/>
  <c r="APD460" i="37"/>
  <c r="APE460" i="37"/>
  <c r="APF460" i="37"/>
  <c r="APG460" i="37"/>
  <c r="APH460" i="37"/>
  <c r="API460" i="37"/>
  <c r="APJ460" i="37"/>
  <c r="APK460" i="37"/>
  <c r="APL460" i="37"/>
  <c r="APM460" i="37"/>
  <c r="APN460" i="37"/>
  <c r="APO460" i="37"/>
  <c r="APP460" i="37"/>
  <c r="APQ460" i="37"/>
  <c r="APR460" i="37"/>
  <c r="APS460" i="37"/>
  <c r="APT460" i="37"/>
  <c r="APU460" i="37"/>
  <c r="APV460" i="37"/>
  <c r="APW460" i="37"/>
  <c r="APX460" i="37"/>
  <c r="APY460" i="37"/>
  <c r="APZ460" i="37"/>
  <c r="AQA460" i="37"/>
  <c r="AQB460" i="37"/>
  <c r="AQC460" i="37"/>
  <c r="AQD460" i="37"/>
  <c r="AQE460" i="37"/>
  <c r="AQF460" i="37"/>
  <c r="AQG460" i="37"/>
  <c r="AQH460" i="37"/>
  <c r="AQI460" i="37"/>
  <c r="AQJ460" i="37"/>
  <c r="AQK460" i="37"/>
  <c r="AQL460" i="37"/>
  <c r="AQM460" i="37"/>
  <c r="AQN460" i="37"/>
  <c r="AQO460" i="37"/>
  <c r="AQP460" i="37"/>
  <c r="AQQ460" i="37"/>
  <c r="AQR460" i="37"/>
  <c r="AQS460" i="37"/>
  <c r="AQT460" i="37"/>
  <c r="AQU460" i="37"/>
  <c r="AQV460" i="37"/>
  <c r="AQW460" i="37"/>
  <c r="AQX460" i="37"/>
  <c r="AQY460" i="37"/>
  <c r="AQZ460" i="37"/>
  <c r="ARA460" i="37"/>
  <c r="ARB460" i="37"/>
  <c r="ARC460" i="37"/>
  <c r="ARD460" i="37"/>
  <c r="ARE460" i="37"/>
  <c r="ARF460" i="37"/>
  <c r="ARG460" i="37"/>
  <c r="ARH460" i="37"/>
  <c r="ARI460" i="37"/>
  <c r="ARJ460" i="37"/>
  <c r="ARK460" i="37"/>
  <c r="ARL460" i="37"/>
  <c r="ARM460" i="37"/>
  <c r="ARN460" i="37"/>
  <c r="ARO460" i="37"/>
  <c r="ARP460" i="37"/>
  <c r="ARQ460" i="37"/>
  <c r="ARR460" i="37"/>
  <c r="ARS460" i="37"/>
  <c r="ART460" i="37"/>
  <c r="ARU460" i="37"/>
  <c r="ARV460" i="37"/>
  <c r="ARW460" i="37"/>
  <c r="ARX460" i="37"/>
  <c r="ARY460" i="37"/>
  <c r="ARZ460" i="37"/>
  <c r="ASA460" i="37"/>
  <c r="ASB460" i="37"/>
  <c r="ASC460" i="37"/>
  <c r="ASD460" i="37"/>
  <c r="ASE460" i="37"/>
  <c r="ASF460" i="37"/>
  <c r="ASG460" i="37"/>
  <c r="ASH460" i="37"/>
  <c r="ASI460" i="37"/>
  <c r="ASJ460" i="37"/>
  <c r="ASK460" i="37"/>
  <c r="ASL460" i="37"/>
  <c r="ASM460" i="37"/>
  <c r="ASN460" i="37"/>
  <c r="ASO460" i="37"/>
  <c r="ASP460" i="37"/>
  <c r="ASQ460" i="37"/>
  <c r="ASR460" i="37"/>
  <c r="ASS460" i="37"/>
  <c r="AST460" i="37"/>
  <c r="ASU460" i="37"/>
  <c r="ASV460" i="37"/>
  <c r="ASW460" i="37"/>
  <c r="ASX460" i="37"/>
  <c r="ASY460" i="37"/>
  <c r="ASZ460" i="37"/>
  <c r="ATA460" i="37"/>
  <c r="ATB460" i="37"/>
  <c r="ATC460" i="37"/>
  <c r="ATD460" i="37"/>
  <c r="ATE460" i="37"/>
  <c r="ATF460" i="37"/>
  <c r="ATG460" i="37"/>
  <c r="ATH460" i="37"/>
  <c r="ATI460" i="37"/>
  <c r="ATJ460" i="37"/>
  <c r="ATK460" i="37"/>
  <c r="ATL460" i="37"/>
  <c r="ATM460" i="37"/>
  <c r="ATN460" i="37"/>
  <c r="ATO460" i="37"/>
  <c r="ATP460" i="37"/>
  <c r="ATQ460" i="37"/>
  <c r="ATR460" i="37"/>
  <c r="ATS460" i="37"/>
  <c r="ATT460" i="37"/>
  <c r="ATU460" i="37"/>
  <c r="ATV460" i="37"/>
  <c r="ATW460" i="37"/>
  <c r="ATX460" i="37"/>
  <c r="ATY460" i="37"/>
  <c r="ATZ460" i="37"/>
  <c r="AUA460" i="37"/>
  <c r="AUB460" i="37"/>
  <c r="AUC460" i="37"/>
  <c r="AUD460" i="37"/>
  <c r="AUE460" i="37"/>
  <c r="AUF460" i="37"/>
  <c r="AUG460" i="37"/>
  <c r="AUH460" i="37"/>
  <c r="AUI460" i="37"/>
  <c r="AUJ460" i="37"/>
  <c r="AUK460" i="37"/>
  <c r="AUL460" i="37"/>
  <c r="AUM460" i="37"/>
  <c r="AUN460" i="37"/>
  <c r="AUO460" i="37"/>
  <c r="AUP460" i="37"/>
  <c r="AUQ460" i="37"/>
  <c r="AUR460" i="37"/>
  <c r="AUS460" i="37"/>
  <c r="AUT460" i="37"/>
  <c r="AUU460" i="37"/>
  <c r="AUV460" i="37"/>
  <c r="AUW460" i="37"/>
  <c r="AUX460" i="37"/>
  <c r="AUY460" i="37"/>
  <c r="AUZ460" i="37"/>
  <c r="AVA460" i="37"/>
  <c r="AVB460" i="37"/>
  <c r="AVC460" i="37"/>
  <c r="AVD460" i="37"/>
  <c r="AVE460" i="37"/>
  <c r="AVF460" i="37"/>
  <c r="AVG460" i="37"/>
  <c r="AVH460" i="37"/>
  <c r="AVI460" i="37"/>
  <c r="AVJ460" i="37"/>
  <c r="AVK460" i="37"/>
  <c r="AVL460" i="37"/>
  <c r="AVM460" i="37"/>
  <c r="AVN460" i="37"/>
  <c r="AVO460" i="37"/>
  <c r="AVP460" i="37"/>
  <c r="AVQ460" i="37"/>
  <c r="AVR460" i="37"/>
  <c r="AVS460" i="37"/>
  <c r="AVT460" i="37"/>
  <c r="AVU460" i="37"/>
  <c r="AVV460" i="37"/>
  <c r="AVW460" i="37"/>
  <c r="AVX460" i="37"/>
  <c r="AVY460" i="37"/>
  <c r="AVZ460" i="37"/>
  <c r="AWA460" i="37"/>
  <c r="AWB460" i="37"/>
  <c r="AWC460" i="37"/>
  <c r="AWD460" i="37"/>
  <c r="AWE460" i="37"/>
  <c r="AWF460" i="37"/>
  <c r="AWG460" i="37"/>
  <c r="AWH460" i="37"/>
  <c r="AWI460" i="37"/>
  <c r="AWJ460" i="37"/>
  <c r="AWK460" i="37"/>
  <c r="AWL460" i="37"/>
  <c r="AWM460" i="37"/>
  <c r="AWN460" i="37"/>
  <c r="AWO460" i="37"/>
  <c r="AWP460" i="37"/>
  <c r="AWQ460" i="37"/>
  <c r="AWR460" i="37"/>
  <c r="AWS460" i="37"/>
  <c r="AWT460" i="37"/>
  <c r="AWU460" i="37"/>
  <c r="AWV460" i="37"/>
  <c r="AWW460" i="37"/>
  <c r="AWX460" i="37"/>
  <c r="AWY460" i="37"/>
  <c r="AWZ460" i="37"/>
  <c r="AXA460" i="37"/>
  <c r="AXB460" i="37"/>
  <c r="AXC460" i="37"/>
  <c r="AXD460" i="37"/>
  <c r="AXE460" i="37"/>
  <c r="AXF460" i="37"/>
  <c r="AXG460" i="37"/>
  <c r="AXH460" i="37"/>
  <c r="AXI460" i="37"/>
  <c r="AXJ460" i="37"/>
  <c r="AXK460" i="37"/>
  <c r="AXL460" i="37"/>
  <c r="AXM460" i="37"/>
  <c r="AXN460" i="37"/>
  <c r="AXO460" i="37"/>
  <c r="AXP460" i="37"/>
  <c r="AXQ460" i="37"/>
  <c r="AXR460" i="37"/>
  <c r="AXS460" i="37"/>
  <c r="AXT460" i="37"/>
  <c r="AXU460" i="37"/>
  <c r="AXV460" i="37"/>
  <c r="AXW460" i="37"/>
  <c r="AXX460" i="37"/>
  <c r="AXY460" i="37"/>
  <c r="AXZ460" i="37"/>
  <c r="AYA460" i="37"/>
  <c r="AYB460" i="37"/>
  <c r="AYC460" i="37"/>
  <c r="AYD460" i="37"/>
  <c r="AYE460" i="37"/>
  <c r="AYF460" i="37"/>
  <c r="AYG460" i="37"/>
  <c r="AYH460" i="37"/>
  <c r="AYI460" i="37"/>
  <c r="AYJ460" i="37"/>
  <c r="AYK460" i="37"/>
  <c r="AYL460" i="37"/>
  <c r="AYM460" i="37"/>
  <c r="AYN460" i="37"/>
  <c r="AYO460" i="37"/>
  <c r="AYP460" i="37"/>
  <c r="AYQ460" i="37"/>
  <c r="AYR460" i="37"/>
  <c r="AYS460" i="37"/>
  <c r="AYT460" i="37"/>
  <c r="AYU460" i="37"/>
  <c r="AYV460" i="37"/>
  <c r="AYW460" i="37"/>
  <c r="AYX460" i="37"/>
  <c r="AYY460" i="37"/>
  <c r="AYZ460" i="37"/>
  <c r="AZA460" i="37"/>
  <c r="AZB460" i="37"/>
  <c r="AZC460" i="37"/>
  <c r="AZD460" i="37"/>
  <c r="AZE460" i="37"/>
  <c r="AZF460" i="37"/>
  <c r="AZG460" i="37"/>
  <c r="AZH460" i="37"/>
  <c r="AZI460" i="37"/>
  <c r="AZJ460" i="37"/>
  <c r="AZK460" i="37"/>
  <c r="AZL460" i="37"/>
  <c r="AZM460" i="37"/>
  <c r="AZN460" i="37"/>
  <c r="AZO460" i="37"/>
  <c r="AZP460" i="37"/>
  <c r="AZQ460" i="37"/>
  <c r="AZR460" i="37"/>
  <c r="AZS460" i="37"/>
  <c r="AZT460" i="37"/>
  <c r="AZU460" i="37"/>
  <c r="AZV460" i="37"/>
  <c r="AZW460" i="37"/>
  <c r="AZX460" i="37"/>
  <c r="AZY460" i="37"/>
  <c r="AZZ460" i="37"/>
  <c r="BAA460" i="37"/>
  <c r="BAB460" i="37"/>
  <c r="BAC460" i="37"/>
  <c r="BAD460" i="37"/>
  <c r="BAE460" i="37"/>
  <c r="BAF460" i="37"/>
  <c r="BAG460" i="37"/>
  <c r="BAH460" i="37"/>
  <c r="BAI460" i="37"/>
  <c r="BAJ460" i="37"/>
  <c r="BAK460" i="37"/>
  <c r="BAL460" i="37"/>
  <c r="BAM460" i="37"/>
  <c r="BAN460" i="37"/>
  <c r="BAO460" i="37"/>
  <c r="BAP460" i="37"/>
  <c r="BAQ460" i="37"/>
  <c r="BAR460" i="37"/>
  <c r="BAS460" i="37"/>
  <c r="BAT460" i="37"/>
  <c r="BAU460" i="37"/>
  <c r="BAV460" i="37"/>
  <c r="BAW460" i="37"/>
  <c r="BAX460" i="37"/>
  <c r="BAY460" i="37"/>
  <c r="BAZ460" i="37"/>
  <c r="BBA460" i="37"/>
  <c r="BBB460" i="37"/>
  <c r="BBC460" i="37"/>
  <c r="BBD460" i="37"/>
  <c r="BBE460" i="37"/>
  <c r="BBF460" i="37"/>
  <c r="BBG460" i="37"/>
  <c r="BBH460" i="37"/>
  <c r="BBI460" i="37"/>
  <c r="BBJ460" i="37"/>
  <c r="BBK460" i="37"/>
  <c r="BBL460" i="37"/>
  <c r="BBM460" i="37"/>
  <c r="BBN460" i="37"/>
  <c r="BBO460" i="37"/>
  <c r="BBP460" i="37"/>
  <c r="BBQ460" i="37"/>
  <c r="BBR460" i="37"/>
  <c r="BBS460" i="37"/>
  <c r="BBT460" i="37"/>
  <c r="BBU460" i="37"/>
  <c r="BBV460" i="37"/>
  <c r="BBW460" i="37"/>
  <c r="BBX460" i="37"/>
  <c r="BBY460" i="37"/>
  <c r="BBZ460" i="37"/>
  <c r="BCA460" i="37"/>
  <c r="BCB460" i="37"/>
  <c r="BCC460" i="37"/>
  <c r="BCD460" i="37"/>
  <c r="BCE460" i="37"/>
  <c r="BCF460" i="37"/>
  <c r="BCG460" i="37"/>
  <c r="BCH460" i="37"/>
  <c r="BCI460" i="37"/>
  <c r="BCJ460" i="37"/>
  <c r="BCK460" i="37"/>
  <c r="BCL460" i="37"/>
  <c r="BCM460" i="37"/>
  <c r="BCN460" i="37"/>
  <c r="BCO460" i="37"/>
  <c r="BCP460" i="37"/>
  <c r="BCQ460" i="37"/>
  <c r="BCR460" i="37"/>
  <c r="BCS460" i="37"/>
  <c r="BCT460" i="37"/>
  <c r="BCU460" i="37"/>
  <c r="BCV460" i="37"/>
  <c r="BCW460" i="37"/>
  <c r="BCX460" i="37"/>
  <c r="BCY460" i="37"/>
  <c r="BCZ460" i="37"/>
  <c r="BDA460" i="37"/>
  <c r="BDB460" i="37"/>
  <c r="BDC460" i="37"/>
  <c r="BDD460" i="37"/>
  <c r="BDE460" i="37"/>
  <c r="BDF460" i="37"/>
  <c r="BDG460" i="37"/>
  <c r="BDH460" i="37"/>
  <c r="BDI460" i="37"/>
  <c r="BDJ460" i="37"/>
  <c r="BDK460" i="37"/>
  <c r="BDL460" i="37"/>
  <c r="BDM460" i="37"/>
  <c r="BDN460" i="37"/>
  <c r="BDO460" i="37"/>
  <c r="BDP460" i="37"/>
  <c r="BDQ460" i="37"/>
  <c r="BDR460" i="37"/>
  <c r="BDS460" i="37"/>
  <c r="BDT460" i="37"/>
  <c r="BDU460" i="37"/>
  <c r="BDV460" i="37"/>
  <c r="BDW460" i="37"/>
  <c r="BDX460" i="37"/>
  <c r="BDY460" i="37"/>
  <c r="BDZ460" i="37"/>
  <c r="BEA460" i="37"/>
  <c r="BEB460" i="37"/>
  <c r="BEC460" i="37"/>
  <c r="BED460" i="37"/>
  <c r="BEE460" i="37"/>
  <c r="BEF460" i="37"/>
  <c r="BEG460" i="37"/>
  <c r="BEH460" i="37"/>
  <c r="BEI460" i="37"/>
  <c r="BEJ460" i="37"/>
  <c r="BEK460" i="37"/>
  <c r="BEL460" i="37"/>
  <c r="BEM460" i="37"/>
  <c r="BEN460" i="37"/>
  <c r="BEO460" i="37"/>
  <c r="BEP460" i="37"/>
  <c r="BEQ460" i="37"/>
  <c r="BER460" i="37"/>
  <c r="BES460" i="37"/>
  <c r="BET460" i="37"/>
  <c r="BEU460" i="37"/>
  <c r="BEV460" i="37"/>
  <c r="BEW460" i="37"/>
  <c r="BEX460" i="37"/>
  <c r="BEY460" i="37"/>
  <c r="BEZ460" i="37"/>
  <c r="BFA460" i="37"/>
  <c r="BFB460" i="37"/>
  <c r="BFC460" i="37"/>
  <c r="BFD460" i="37"/>
  <c r="BFE460" i="37"/>
  <c r="BFF460" i="37"/>
  <c r="BFG460" i="37"/>
  <c r="BFH460" i="37"/>
  <c r="BFI460" i="37"/>
  <c r="BFJ460" i="37"/>
  <c r="BFK460" i="37"/>
  <c r="BFL460" i="37"/>
  <c r="BFM460" i="37"/>
  <c r="BFN460" i="37"/>
  <c r="BFO460" i="37"/>
  <c r="BFP460" i="37"/>
  <c r="BFQ460" i="37"/>
  <c r="BFR460" i="37"/>
  <c r="BFS460" i="37"/>
  <c r="BFT460" i="37"/>
  <c r="BFU460" i="37"/>
  <c r="BFV460" i="37"/>
  <c r="BFW460" i="37"/>
  <c r="BFX460" i="37"/>
  <c r="BFY460" i="37"/>
  <c r="BFZ460" i="37"/>
  <c r="BGA460" i="37"/>
  <c r="BGB460" i="37"/>
  <c r="BGC460" i="37"/>
  <c r="BGD460" i="37"/>
  <c r="BGE460" i="37"/>
  <c r="BGF460" i="37"/>
  <c r="BGG460" i="37"/>
  <c r="BGH460" i="37"/>
  <c r="BGI460" i="37"/>
  <c r="BGJ460" i="37"/>
  <c r="BGK460" i="37"/>
  <c r="BGL460" i="37"/>
  <c r="BGM460" i="37"/>
  <c r="BGN460" i="37"/>
  <c r="BGO460" i="37"/>
  <c r="BGP460" i="37"/>
  <c r="BGQ460" i="37"/>
  <c r="BGR460" i="37"/>
  <c r="BGS460" i="37"/>
  <c r="BGT460" i="37"/>
  <c r="BGU460" i="37"/>
  <c r="BGV460" i="37"/>
  <c r="BGW460" i="37"/>
  <c r="BGX460" i="37"/>
  <c r="BGY460" i="37"/>
  <c r="BGZ460" i="37"/>
  <c r="BHA460" i="37"/>
  <c r="BHB460" i="37"/>
  <c r="BHC460" i="37"/>
  <c r="BHD460" i="37"/>
  <c r="BHE460" i="37"/>
  <c r="BHF460" i="37"/>
  <c r="BHG460" i="37"/>
  <c r="BHH460" i="37"/>
  <c r="BHI460" i="37"/>
  <c r="BHJ460" i="37"/>
  <c r="BHK460" i="37"/>
  <c r="BHL460" i="37"/>
  <c r="BHM460" i="37"/>
  <c r="BHN460" i="37"/>
  <c r="BHO460" i="37"/>
  <c r="BHP460" i="37"/>
  <c r="BHQ460" i="37"/>
  <c r="BHR460" i="37"/>
  <c r="BHS460" i="37"/>
  <c r="BHT460" i="37"/>
  <c r="BHU460" i="37"/>
  <c r="BHV460" i="37"/>
  <c r="BHW460" i="37"/>
  <c r="BHX460" i="37"/>
  <c r="BHY460" i="37"/>
  <c r="BHZ460" i="37"/>
  <c r="BIA460" i="37"/>
  <c r="BIB460" i="37"/>
  <c r="BIC460" i="37"/>
  <c r="BID460" i="37"/>
  <c r="BIE460" i="37"/>
  <c r="BIF460" i="37"/>
  <c r="BIG460" i="37"/>
  <c r="BIH460" i="37"/>
  <c r="BII460" i="37"/>
  <c r="BIJ460" i="37"/>
  <c r="BIK460" i="37"/>
  <c r="BIL460" i="37"/>
  <c r="BIM460" i="37"/>
  <c r="BIN460" i="37"/>
  <c r="BIO460" i="37"/>
  <c r="BIP460" i="37"/>
  <c r="BIQ460" i="37"/>
  <c r="BIR460" i="37"/>
  <c r="BIS460" i="37"/>
  <c r="BIT460" i="37"/>
  <c r="BIU460" i="37"/>
  <c r="BIV460" i="37"/>
  <c r="BIW460" i="37"/>
  <c r="BIX460" i="37"/>
  <c r="BIY460" i="37"/>
  <c r="BIZ460" i="37"/>
  <c r="BJA460" i="37"/>
  <c r="BJB460" i="37"/>
  <c r="BJC460" i="37"/>
  <c r="BJD460" i="37"/>
  <c r="BJE460" i="37"/>
  <c r="BJF460" i="37"/>
  <c r="BJG460" i="37"/>
  <c r="BJH460" i="37"/>
  <c r="BJI460" i="37"/>
  <c r="BJJ460" i="37"/>
  <c r="BJK460" i="37"/>
  <c r="BJL460" i="37"/>
  <c r="BJM460" i="37"/>
  <c r="BJN460" i="37"/>
  <c r="BJO460" i="37"/>
  <c r="BJP460" i="37"/>
  <c r="BJQ460" i="37"/>
  <c r="BJR460" i="37"/>
  <c r="BJS460" i="37"/>
  <c r="BJT460" i="37"/>
  <c r="BJU460" i="37"/>
  <c r="BJV460" i="37"/>
  <c r="BJW460" i="37"/>
  <c r="BJX460" i="37"/>
  <c r="BJY460" i="37"/>
  <c r="BJZ460" i="37"/>
  <c r="BKA460" i="37"/>
  <c r="BKB460" i="37"/>
  <c r="BKC460" i="37"/>
  <c r="BKD460" i="37"/>
  <c r="BKE460" i="37"/>
  <c r="BKF460" i="37"/>
  <c r="BKG460" i="37"/>
  <c r="BKH460" i="37"/>
  <c r="BKI460" i="37"/>
  <c r="BKJ460" i="37"/>
  <c r="BKK460" i="37"/>
  <c r="BKL460" i="37"/>
  <c r="BKM460" i="37"/>
  <c r="BKN460" i="37"/>
  <c r="BKO460" i="37"/>
  <c r="BKP460" i="37"/>
  <c r="BKQ460" i="37"/>
  <c r="BKR460" i="37"/>
  <c r="BKS460" i="37"/>
  <c r="BKT460" i="37"/>
  <c r="BKU460" i="37"/>
  <c r="BKV460" i="37"/>
  <c r="BKW460" i="37"/>
  <c r="BKX460" i="37"/>
  <c r="BKY460" i="37"/>
  <c r="BKZ460" i="37"/>
  <c r="BLA460" i="37"/>
  <c r="BLB460" i="37"/>
  <c r="BLC460" i="37"/>
  <c r="BLD460" i="37"/>
  <c r="BLE460" i="37"/>
  <c r="BLF460" i="37"/>
  <c r="BLG460" i="37"/>
  <c r="BLH460" i="37"/>
  <c r="BLI460" i="37"/>
  <c r="BLJ460" i="37"/>
  <c r="BLK460" i="37"/>
  <c r="BLL460" i="37"/>
  <c r="BLM460" i="37"/>
  <c r="BLN460" i="37"/>
  <c r="BLO460" i="37"/>
  <c r="BLP460" i="37"/>
  <c r="BLQ460" i="37"/>
  <c r="BLR460" i="37"/>
  <c r="BLS460" i="37"/>
  <c r="BLT460" i="37"/>
  <c r="BLU460" i="37"/>
  <c r="BLV460" i="37"/>
  <c r="BLW460" i="37"/>
  <c r="BLX460" i="37"/>
  <c r="BLY460" i="37"/>
  <c r="BLZ460" i="37"/>
  <c r="BMA460" i="37"/>
  <c r="BMB460" i="37"/>
  <c r="BMC460" i="37"/>
  <c r="BMD460" i="37"/>
  <c r="BME460" i="37"/>
  <c r="BMF460" i="37"/>
  <c r="BMG460" i="37"/>
  <c r="BMH460" i="37"/>
  <c r="BMI460" i="37"/>
  <c r="BMJ460" i="37"/>
  <c r="BMK460" i="37"/>
  <c r="BML460" i="37"/>
  <c r="BMM460" i="37"/>
  <c r="BMN460" i="37"/>
  <c r="BMO460" i="37"/>
  <c r="BMP460" i="37"/>
  <c r="BMQ460" i="37"/>
  <c r="BMR460" i="37"/>
  <c r="BMS460" i="37"/>
  <c r="BMT460" i="37"/>
  <c r="BMU460" i="37"/>
  <c r="BMV460" i="37"/>
  <c r="BMW460" i="37"/>
  <c r="BMX460" i="37"/>
  <c r="BMY460" i="37"/>
  <c r="BMZ460" i="37"/>
  <c r="BNA460" i="37"/>
  <c r="BNB460" i="37"/>
  <c r="BNC460" i="37"/>
  <c r="BND460" i="37"/>
  <c r="BNE460" i="37"/>
  <c r="BNF460" i="37"/>
  <c r="BNG460" i="37"/>
  <c r="BNH460" i="37"/>
  <c r="BNI460" i="37"/>
  <c r="BNJ460" i="37"/>
  <c r="BNK460" i="37"/>
  <c r="BNL460" i="37"/>
  <c r="BNM460" i="37"/>
  <c r="BNN460" i="37"/>
  <c r="BNO460" i="37"/>
  <c r="BNP460" i="37"/>
  <c r="BNQ460" i="37"/>
  <c r="BNR460" i="37"/>
  <c r="BNS460" i="37"/>
  <c r="BNT460" i="37"/>
  <c r="BNU460" i="37"/>
  <c r="BNV460" i="37"/>
  <c r="BNW460" i="37"/>
  <c r="BNX460" i="37"/>
  <c r="BNY460" i="37"/>
  <c r="BNZ460" i="37"/>
  <c r="BOA460" i="37"/>
  <c r="BOB460" i="37"/>
  <c r="BOC460" i="37"/>
  <c r="BOD460" i="37"/>
  <c r="BOE460" i="37"/>
  <c r="BOF460" i="37"/>
  <c r="BOG460" i="37"/>
  <c r="BOH460" i="37"/>
  <c r="BOI460" i="37"/>
  <c r="BOJ460" i="37"/>
  <c r="BOK460" i="37"/>
  <c r="BOL460" i="37"/>
  <c r="BOM460" i="37"/>
  <c r="BON460" i="37"/>
  <c r="BOO460" i="37"/>
  <c r="BOP460" i="37"/>
  <c r="BOQ460" i="37"/>
  <c r="BOR460" i="37"/>
  <c r="BOS460" i="37"/>
  <c r="BOT460" i="37"/>
  <c r="BOU460" i="37"/>
  <c r="BOV460" i="37"/>
  <c r="BOW460" i="37"/>
  <c r="BOX460" i="37"/>
  <c r="BOY460" i="37"/>
  <c r="BOZ460" i="37"/>
  <c r="BPA460" i="37"/>
  <c r="BPB460" i="37"/>
  <c r="BPC460" i="37"/>
  <c r="BPD460" i="37"/>
  <c r="BPE460" i="37"/>
  <c r="BPF460" i="37"/>
  <c r="BPG460" i="37"/>
  <c r="BPH460" i="37"/>
  <c r="BPI460" i="37"/>
  <c r="BPJ460" i="37"/>
  <c r="BPK460" i="37"/>
  <c r="BPL460" i="37"/>
  <c r="BPM460" i="37"/>
  <c r="BPN460" i="37"/>
  <c r="BPO460" i="37"/>
  <c r="BPP460" i="37"/>
  <c r="BPQ460" i="37"/>
  <c r="BPR460" i="37"/>
  <c r="BPS460" i="37"/>
  <c r="BPT460" i="37"/>
  <c r="BPU460" i="37"/>
  <c r="BPV460" i="37"/>
  <c r="BPW460" i="37"/>
  <c r="BPX460" i="37"/>
  <c r="BPY460" i="37"/>
  <c r="BPZ460" i="37"/>
  <c r="BQA460" i="37"/>
  <c r="BQB460" i="37"/>
  <c r="BQC460" i="37"/>
  <c r="BQD460" i="37"/>
  <c r="BQE460" i="37"/>
  <c r="BQF460" i="37"/>
  <c r="BQG460" i="37"/>
  <c r="BQH460" i="37"/>
  <c r="BQI460" i="37"/>
  <c r="BQJ460" i="37"/>
  <c r="BQK460" i="37"/>
  <c r="BQL460" i="37"/>
  <c r="BQM460" i="37"/>
  <c r="BQN460" i="37"/>
  <c r="BQO460" i="37"/>
  <c r="BQP460" i="37"/>
  <c r="BQQ460" i="37"/>
  <c r="BQR460" i="37"/>
  <c r="BQS460" i="37"/>
  <c r="BQT460" i="37"/>
  <c r="BQU460" i="37"/>
  <c r="BQV460" i="37"/>
  <c r="BQW460" i="37"/>
  <c r="BQX460" i="37"/>
  <c r="BQY460" i="37"/>
  <c r="BQZ460" i="37"/>
  <c r="BRA460" i="37"/>
  <c r="BRB460" i="37"/>
  <c r="BRC460" i="37"/>
  <c r="BRD460" i="37"/>
  <c r="BRE460" i="37"/>
  <c r="BRF460" i="37"/>
  <c r="BRG460" i="37"/>
  <c r="BRH460" i="37"/>
  <c r="BRI460" i="37"/>
  <c r="BRJ460" i="37"/>
  <c r="BRK460" i="37"/>
  <c r="BRL460" i="37"/>
  <c r="BRM460" i="37"/>
  <c r="BRN460" i="37"/>
  <c r="BRO460" i="37"/>
  <c r="BRP460" i="37"/>
  <c r="BRQ460" i="37"/>
  <c r="BRR460" i="37"/>
  <c r="BRS460" i="37"/>
  <c r="BRT460" i="37"/>
  <c r="BRU460" i="37"/>
  <c r="BRV460" i="37"/>
  <c r="BRW460" i="37"/>
  <c r="BRX460" i="37"/>
  <c r="BRY460" i="37"/>
  <c r="BRZ460" i="37"/>
  <c r="BSA460" i="37"/>
  <c r="BSB460" i="37"/>
  <c r="BSC460" i="37"/>
  <c r="BSD460" i="37"/>
  <c r="BSE460" i="37"/>
  <c r="BSF460" i="37"/>
  <c r="BSG460" i="37"/>
  <c r="BSH460" i="37"/>
  <c r="BSI460" i="37"/>
  <c r="BSJ460" i="37"/>
  <c r="BSK460" i="37"/>
  <c r="BSL460" i="37"/>
  <c r="BSM460" i="37"/>
  <c r="BSN460" i="37"/>
  <c r="BSO460" i="37"/>
  <c r="BSP460" i="37"/>
  <c r="BSQ460" i="37"/>
  <c r="BSR460" i="37"/>
  <c r="BSS460" i="37"/>
  <c r="BST460" i="37"/>
  <c r="BSU460" i="37"/>
  <c r="BSV460" i="37"/>
  <c r="BSW460" i="37"/>
  <c r="BSX460" i="37"/>
  <c r="BSY460" i="37"/>
  <c r="BSZ460" i="37"/>
  <c r="BTA460" i="37"/>
  <c r="BTB460" i="37"/>
  <c r="BTC460" i="37"/>
  <c r="BTD460" i="37"/>
  <c r="BTE460" i="37"/>
  <c r="BTF460" i="37"/>
  <c r="BTG460" i="37"/>
  <c r="BTH460" i="37"/>
  <c r="BTI460" i="37"/>
  <c r="BTJ460" i="37"/>
  <c r="BTK460" i="37"/>
  <c r="BTL460" i="37"/>
  <c r="BTM460" i="37"/>
  <c r="BTN460" i="37"/>
  <c r="BTO460" i="37"/>
  <c r="BTP460" i="37"/>
  <c r="BTQ460" i="37"/>
  <c r="BTR460" i="37"/>
  <c r="BTS460" i="37"/>
  <c r="BTT460" i="37"/>
  <c r="BTU460" i="37"/>
  <c r="BTV460" i="37"/>
  <c r="BTW460" i="37"/>
  <c r="BTX460" i="37"/>
  <c r="BTY460" i="37"/>
  <c r="BTZ460" i="37"/>
  <c r="BUA460" i="37"/>
  <c r="BUB460" i="37"/>
  <c r="BUC460" i="37"/>
  <c r="BUD460" i="37"/>
  <c r="BUE460" i="37"/>
  <c r="BUF460" i="37"/>
  <c r="BUG460" i="37"/>
  <c r="BUH460" i="37"/>
  <c r="BUI460" i="37"/>
  <c r="BUJ460" i="37"/>
  <c r="BUK460" i="37"/>
  <c r="BUL460" i="37"/>
  <c r="BUM460" i="37"/>
  <c r="BUN460" i="37"/>
  <c r="BUO460" i="37"/>
  <c r="BUP460" i="37"/>
  <c r="BUQ460" i="37"/>
  <c r="BUR460" i="37"/>
  <c r="BUS460" i="37"/>
  <c r="BUT460" i="37"/>
  <c r="BUU460" i="37"/>
  <c r="BUV460" i="37"/>
  <c r="BUW460" i="37"/>
  <c r="BUX460" i="37"/>
  <c r="BUY460" i="37"/>
  <c r="BUZ460" i="37"/>
  <c r="BVA460" i="37"/>
  <c r="BVB460" i="37"/>
  <c r="BVC460" i="37"/>
  <c r="BVD460" i="37"/>
  <c r="BVE460" i="37"/>
  <c r="BVF460" i="37"/>
  <c r="BVG460" i="37"/>
  <c r="BVH460" i="37"/>
  <c r="BVI460" i="37"/>
  <c r="BVJ460" i="37"/>
  <c r="BVK460" i="37"/>
  <c r="BVL460" i="37"/>
  <c r="BVM460" i="37"/>
  <c r="BVN460" i="37"/>
  <c r="BVO460" i="37"/>
  <c r="BVP460" i="37"/>
  <c r="BVQ460" i="37"/>
  <c r="BVR460" i="37"/>
  <c r="BVS460" i="37"/>
  <c r="BVT460" i="37"/>
  <c r="BVU460" i="37"/>
  <c r="BVV460" i="37"/>
  <c r="BVW460" i="37"/>
  <c r="BVX460" i="37"/>
  <c r="BVY460" i="37"/>
  <c r="BVZ460" i="37"/>
  <c r="BWA460" i="37"/>
  <c r="BWB460" i="37"/>
  <c r="BWC460" i="37"/>
  <c r="BWD460" i="37"/>
  <c r="BWE460" i="37"/>
  <c r="BWF460" i="37"/>
  <c r="BWG460" i="37"/>
  <c r="BWH460" i="37"/>
  <c r="BWI460" i="37"/>
  <c r="BWJ460" i="37"/>
  <c r="BWK460" i="37"/>
  <c r="BWL460" i="37"/>
  <c r="BWM460" i="37"/>
  <c r="BWN460" i="37"/>
  <c r="BWO460" i="37"/>
  <c r="BWP460" i="37"/>
  <c r="BWQ460" i="37"/>
  <c r="BWR460" i="37"/>
  <c r="BWS460" i="37"/>
  <c r="BWT460" i="37"/>
  <c r="BWU460" i="37"/>
  <c r="BWV460" i="37"/>
  <c r="BWW460" i="37"/>
  <c r="BWX460" i="37"/>
  <c r="BWY460" i="37"/>
  <c r="BWZ460" i="37"/>
  <c r="BXA460" i="37"/>
  <c r="BXB460" i="37"/>
  <c r="BXC460" i="37"/>
  <c r="BXD460" i="37"/>
  <c r="BXE460" i="37"/>
  <c r="BXF460" i="37"/>
  <c r="BXG460" i="37"/>
  <c r="BXH460" i="37"/>
  <c r="BXI460" i="37"/>
  <c r="BXJ460" i="37"/>
  <c r="BXK460" i="37"/>
  <c r="BXL460" i="37"/>
  <c r="BXM460" i="37"/>
  <c r="BXN460" i="37"/>
  <c r="BXO460" i="37"/>
  <c r="BXP460" i="37"/>
  <c r="BXQ460" i="37"/>
  <c r="BXR460" i="37"/>
  <c r="BXS460" i="37"/>
  <c r="BXT460" i="37"/>
  <c r="BXU460" i="37"/>
  <c r="BXV460" i="37"/>
  <c r="BXW460" i="37"/>
  <c r="BXX460" i="37"/>
  <c r="BXY460" i="37"/>
  <c r="BXZ460" i="37"/>
  <c r="BYA460" i="37"/>
  <c r="BYB460" i="37"/>
  <c r="BYC460" i="37"/>
  <c r="BYD460" i="37"/>
  <c r="BYE460" i="37"/>
  <c r="BYF460" i="37"/>
  <c r="BYG460" i="37"/>
  <c r="BYH460" i="37"/>
  <c r="BYI460" i="37"/>
  <c r="BYJ460" i="37"/>
  <c r="BYK460" i="37"/>
  <c r="BYL460" i="37"/>
  <c r="BYM460" i="37"/>
  <c r="BYN460" i="37"/>
  <c r="BYO460" i="37"/>
  <c r="BYP460" i="37"/>
  <c r="BYQ460" i="37"/>
  <c r="BYR460" i="37"/>
  <c r="BYS460" i="37"/>
  <c r="BYT460" i="37"/>
  <c r="BYU460" i="37"/>
  <c r="BYV460" i="37"/>
  <c r="BYW460" i="37"/>
  <c r="BYX460" i="37"/>
  <c r="BYY460" i="37"/>
  <c r="BYZ460" i="37"/>
  <c r="BZA460" i="37"/>
  <c r="BZB460" i="37"/>
  <c r="BZC460" i="37"/>
  <c r="BZD460" i="37"/>
  <c r="BZE460" i="37"/>
  <c r="BZF460" i="37"/>
  <c r="BZG460" i="37"/>
  <c r="BZH460" i="37"/>
  <c r="BZI460" i="37"/>
  <c r="BZJ460" i="37"/>
  <c r="BZK460" i="37"/>
  <c r="BZL460" i="37"/>
  <c r="BZM460" i="37"/>
  <c r="BZN460" i="37"/>
  <c r="BZO460" i="37"/>
  <c r="BZP460" i="37"/>
  <c r="BZQ460" i="37"/>
  <c r="BZR460" i="37"/>
  <c r="BZS460" i="37"/>
  <c r="BZT460" i="37"/>
  <c r="BZU460" i="37"/>
  <c r="BZV460" i="37"/>
  <c r="BZW460" i="37"/>
  <c r="BZX460" i="37"/>
  <c r="BZY460" i="37"/>
  <c r="BZZ460" i="37"/>
  <c r="CAA460" i="37"/>
  <c r="CAB460" i="37"/>
  <c r="CAC460" i="37"/>
  <c r="CAD460" i="37"/>
  <c r="CAE460" i="37"/>
  <c r="CAF460" i="37"/>
  <c r="CAG460" i="37"/>
  <c r="CAH460" i="37"/>
  <c r="CAI460" i="37"/>
  <c r="CAJ460" i="37"/>
  <c r="CAK460" i="37"/>
  <c r="CAL460" i="37"/>
  <c r="CAM460" i="37"/>
  <c r="CAN460" i="37"/>
  <c r="CAO460" i="37"/>
  <c r="CAP460" i="37"/>
  <c r="CAQ460" i="37"/>
  <c r="CAR460" i="37"/>
  <c r="CAS460" i="37"/>
  <c r="CAT460" i="37"/>
  <c r="CAU460" i="37"/>
  <c r="CAV460" i="37"/>
  <c r="CAW460" i="37"/>
  <c r="CAX460" i="37"/>
  <c r="CAY460" i="37"/>
  <c r="CAZ460" i="37"/>
  <c r="CBA460" i="37"/>
  <c r="CBB460" i="37"/>
  <c r="CBC460" i="37"/>
  <c r="CBD460" i="37"/>
  <c r="CBE460" i="37"/>
  <c r="CBF460" i="37"/>
  <c r="CBG460" i="37"/>
  <c r="CBH460" i="37"/>
  <c r="CBI460" i="37"/>
  <c r="CBJ460" i="37"/>
  <c r="CBK460" i="37"/>
  <c r="CBL460" i="37"/>
  <c r="CBM460" i="37"/>
  <c r="CBN460" i="37"/>
  <c r="CBO460" i="37"/>
  <c r="CBP460" i="37"/>
  <c r="CBQ460" i="37"/>
  <c r="CBR460" i="37"/>
  <c r="CBS460" i="37"/>
  <c r="CBT460" i="37"/>
  <c r="CBU460" i="37"/>
  <c r="CBV460" i="37"/>
  <c r="CBW460" i="37"/>
  <c r="CBX460" i="37"/>
  <c r="CBY460" i="37"/>
  <c r="CBZ460" i="37"/>
  <c r="CCA460" i="37"/>
  <c r="CCB460" i="37"/>
  <c r="CCC460" i="37"/>
  <c r="CCD460" i="37"/>
  <c r="CCE460" i="37"/>
  <c r="CCF460" i="37"/>
  <c r="CCG460" i="37"/>
  <c r="CCH460" i="37"/>
  <c r="CCI460" i="37"/>
  <c r="CCJ460" i="37"/>
  <c r="CCK460" i="37"/>
  <c r="CCL460" i="37"/>
  <c r="CCM460" i="37"/>
  <c r="CCN460" i="37"/>
  <c r="CCO460" i="37"/>
  <c r="CCP460" i="37"/>
  <c r="CCQ460" i="37"/>
  <c r="CCR460" i="37"/>
  <c r="CCS460" i="37"/>
  <c r="CCT460" i="37"/>
  <c r="CCU460" i="37"/>
  <c r="CCV460" i="37"/>
  <c r="CCW460" i="37"/>
  <c r="CCX460" i="37"/>
  <c r="CCY460" i="37"/>
  <c r="CCZ460" i="37"/>
  <c r="CDA460" i="37"/>
  <c r="CDB460" i="37"/>
  <c r="CDC460" i="37"/>
  <c r="CDD460" i="37"/>
  <c r="CDE460" i="37"/>
  <c r="CDF460" i="37"/>
  <c r="CDG460" i="37"/>
  <c r="CDH460" i="37"/>
  <c r="CDI460" i="37"/>
  <c r="CDJ460" i="37"/>
  <c r="CDK460" i="37"/>
  <c r="CDL460" i="37"/>
  <c r="CDM460" i="37"/>
  <c r="CDN460" i="37"/>
  <c r="CDO460" i="37"/>
  <c r="CDP460" i="37"/>
  <c r="CDQ460" i="37"/>
  <c r="CDR460" i="37"/>
  <c r="CDS460" i="37"/>
  <c r="CDT460" i="37"/>
  <c r="CDU460" i="37"/>
  <c r="CDV460" i="37"/>
  <c r="CDW460" i="37"/>
  <c r="CDX460" i="37"/>
  <c r="CDY460" i="37"/>
  <c r="CDZ460" i="37"/>
  <c r="CEA460" i="37"/>
  <c r="CEB460" i="37"/>
  <c r="CEC460" i="37"/>
  <c r="CED460" i="37"/>
  <c r="CEE460" i="37"/>
  <c r="CEF460" i="37"/>
  <c r="CEG460" i="37"/>
  <c r="CEH460" i="37"/>
  <c r="CEI460" i="37"/>
  <c r="CEJ460" i="37"/>
  <c r="CEK460" i="37"/>
  <c r="CEL460" i="37"/>
  <c r="CEM460" i="37"/>
  <c r="CEN460" i="37"/>
  <c r="CEO460" i="37"/>
  <c r="CEP460" i="37"/>
  <c r="CEQ460" i="37"/>
  <c r="CER460" i="37"/>
  <c r="CES460" i="37"/>
  <c r="CET460" i="37"/>
  <c r="CEU460" i="37"/>
  <c r="CEV460" i="37"/>
  <c r="CEW460" i="37"/>
  <c r="CEX460" i="37"/>
  <c r="CEY460" i="37"/>
  <c r="CEZ460" i="37"/>
  <c r="CFA460" i="37"/>
  <c r="CFB460" i="37"/>
  <c r="CFC460" i="37"/>
  <c r="CFD460" i="37"/>
  <c r="CFE460" i="37"/>
  <c r="CFF460" i="37"/>
  <c r="CFG460" i="37"/>
  <c r="CFH460" i="37"/>
  <c r="CFI460" i="37"/>
  <c r="CFJ460" i="37"/>
  <c r="CFK460" i="37"/>
  <c r="CFL460" i="37"/>
  <c r="CFM460" i="37"/>
  <c r="CFN460" i="37"/>
  <c r="CFO460" i="37"/>
  <c r="CFP460" i="37"/>
  <c r="CFQ460" i="37"/>
  <c r="CFR460" i="37"/>
  <c r="CFS460" i="37"/>
  <c r="CFT460" i="37"/>
  <c r="CFU460" i="37"/>
  <c r="CFV460" i="37"/>
  <c r="CFW460" i="37"/>
  <c r="CFX460" i="37"/>
  <c r="CFY460" i="37"/>
  <c r="CFZ460" i="37"/>
  <c r="CGA460" i="37"/>
  <c r="CGB460" i="37"/>
  <c r="CGC460" i="37"/>
  <c r="CGD460" i="37"/>
  <c r="CGE460" i="37"/>
  <c r="CGF460" i="37"/>
  <c r="CGG460" i="37"/>
  <c r="CGH460" i="37"/>
  <c r="CGI460" i="37"/>
  <c r="CGJ460" i="37"/>
  <c r="CGK460" i="37"/>
  <c r="CGL460" i="37"/>
  <c r="CGM460" i="37"/>
  <c r="CGN460" i="37"/>
  <c r="CGO460" i="37"/>
  <c r="CGP460" i="37"/>
  <c r="CGQ460" i="37"/>
  <c r="CGR460" i="37"/>
  <c r="CGS460" i="37"/>
  <c r="CGT460" i="37"/>
  <c r="CGU460" i="37"/>
  <c r="CGV460" i="37"/>
  <c r="CGW460" i="37"/>
  <c r="CGX460" i="37"/>
  <c r="CGY460" i="37"/>
  <c r="CGZ460" i="37"/>
  <c r="CHA460" i="37"/>
  <c r="CHB460" i="37"/>
  <c r="CHC460" i="37"/>
  <c r="CHD460" i="37"/>
  <c r="CHE460" i="37"/>
  <c r="CHF460" i="37"/>
  <c r="CHG460" i="37"/>
  <c r="CHH460" i="37"/>
  <c r="CHI460" i="37"/>
  <c r="CHJ460" i="37"/>
  <c r="CHK460" i="37"/>
  <c r="CHL460" i="37"/>
  <c r="CHM460" i="37"/>
  <c r="CHN460" i="37"/>
  <c r="CHO460" i="37"/>
  <c r="CHP460" i="37"/>
  <c r="CHQ460" i="37"/>
  <c r="CHR460" i="37"/>
  <c r="CHS460" i="37"/>
  <c r="CHT460" i="37"/>
  <c r="CHU460" i="37"/>
  <c r="CHV460" i="37"/>
  <c r="CHW460" i="37"/>
  <c r="CHX460" i="37"/>
  <c r="CHY460" i="37"/>
  <c r="CHZ460" i="37"/>
  <c r="CIA460" i="37"/>
  <c r="CIB460" i="37"/>
  <c r="CIC460" i="37"/>
  <c r="CID460" i="37"/>
  <c r="CIE460" i="37"/>
  <c r="CIF460" i="37"/>
  <c r="CIG460" i="37"/>
  <c r="CIH460" i="37"/>
  <c r="CII460" i="37"/>
  <c r="CIJ460" i="37"/>
  <c r="CIK460" i="37"/>
  <c r="CIL460" i="37"/>
  <c r="CIM460" i="37"/>
  <c r="CIN460" i="37"/>
  <c r="CIO460" i="37"/>
  <c r="CIP460" i="37"/>
  <c r="CIQ460" i="37"/>
  <c r="CIR460" i="37"/>
  <c r="CIS460" i="37"/>
  <c r="CIT460" i="37"/>
  <c r="CIU460" i="37"/>
  <c r="CIV460" i="37"/>
  <c r="CIW460" i="37"/>
  <c r="CIX460" i="37"/>
  <c r="CIY460" i="37"/>
  <c r="CIZ460" i="37"/>
  <c r="CJA460" i="37"/>
  <c r="CJB460" i="37"/>
  <c r="CJC460" i="37"/>
  <c r="CJD460" i="37"/>
  <c r="CJE460" i="37"/>
  <c r="CJF460" i="37"/>
  <c r="CJG460" i="37"/>
  <c r="CJH460" i="37"/>
  <c r="CJI460" i="37"/>
  <c r="CJJ460" i="37"/>
  <c r="CJK460" i="37"/>
  <c r="CJL460" i="37"/>
  <c r="CJM460" i="37"/>
  <c r="CJN460" i="37"/>
  <c r="CJO460" i="37"/>
  <c r="CJP460" i="37"/>
  <c r="CJQ460" i="37"/>
  <c r="CJR460" i="37"/>
  <c r="CJS460" i="37"/>
  <c r="CJT460" i="37"/>
  <c r="CJU460" i="37"/>
  <c r="CJV460" i="37"/>
  <c r="CJW460" i="37"/>
  <c r="CJX460" i="37"/>
  <c r="CJY460" i="37"/>
  <c r="CJZ460" i="37"/>
  <c r="CKA460" i="37"/>
  <c r="CKB460" i="37"/>
  <c r="CKC460" i="37"/>
  <c r="CKD460" i="37"/>
  <c r="CKE460" i="37"/>
  <c r="CKF460" i="37"/>
  <c r="CKG460" i="37"/>
  <c r="CKH460" i="37"/>
  <c r="CKI460" i="37"/>
  <c r="CKJ460" i="37"/>
  <c r="CKK460" i="37"/>
  <c r="CKL460" i="37"/>
  <c r="CKM460" i="37"/>
  <c r="CKN460" i="37"/>
  <c r="CKO460" i="37"/>
  <c r="CKP460" i="37"/>
  <c r="CKQ460" i="37"/>
  <c r="CKR460" i="37"/>
  <c r="CKS460" i="37"/>
  <c r="CKT460" i="37"/>
  <c r="CKU460" i="37"/>
  <c r="CKV460" i="37"/>
  <c r="CKW460" i="37"/>
  <c r="CKX460" i="37"/>
  <c r="CKY460" i="37"/>
  <c r="CKZ460" i="37"/>
  <c r="CLA460" i="37"/>
  <c r="CLB460" i="37"/>
  <c r="CLC460" i="37"/>
  <c r="CLD460" i="37"/>
  <c r="CLE460" i="37"/>
  <c r="CLF460" i="37"/>
  <c r="CLG460" i="37"/>
  <c r="CLH460" i="37"/>
  <c r="CLI460" i="37"/>
  <c r="CLJ460" i="37"/>
  <c r="CLK460" i="37"/>
  <c r="CLL460" i="37"/>
  <c r="CLM460" i="37"/>
  <c r="CLN460" i="37"/>
  <c r="CLO460" i="37"/>
  <c r="CLP460" i="37"/>
  <c r="CLQ460" i="37"/>
  <c r="CLR460" i="37"/>
  <c r="CLS460" i="37"/>
  <c r="CLT460" i="37"/>
  <c r="CLU460" i="37"/>
  <c r="CLV460" i="37"/>
  <c r="CLW460" i="37"/>
  <c r="CLX460" i="37"/>
  <c r="CLY460" i="37"/>
  <c r="CLZ460" i="37"/>
  <c r="CMA460" i="37"/>
  <c r="CMB460" i="37"/>
  <c r="CMC460" i="37"/>
  <c r="CMD460" i="37"/>
  <c r="CME460" i="37"/>
  <c r="CMF460" i="37"/>
  <c r="CMG460" i="37"/>
  <c r="CMH460" i="37"/>
  <c r="CMI460" i="37"/>
  <c r="CMJ460" i="37"/>
  <c r="CMK460" i="37"/>
  <c r="CML460" i="37"/>
  <c r="CMM460" i="37"/>
  <c r="CMN460" i="37"/>
  <c r="CMO460" i="37"/>
  <c r="CMP460" i="37"/>
  <c r="CMQ460" i="37"/>
  <c r="CMR460" i="37"/>
  <c r="CMS460" i="37"/>
  <c r="CMT460" i="37"/>
  <c r="CMU460" i="37"/>
  <c r="CMV460" i="37"/>
  <c r="CMW460" i="37"/>
  <c r="CMX460" i="37"/>
  <c r="CMY460" i="37"/>
  <c r="CMZ460" i="37"/>
  <c r="CNA460" i="37"/>
  <c r="CNB460" i="37"/>
  <c r="CNC460" i="37"/>
  <c r="CND460" i="37"/>
  <c r="CNE460" i="37"/>
  <c r="CNF460" i="37"/>
  <c r="CNG460" i="37"/>
  <c r="CNH460" i="37"/>
  <c r="CNI460" i="37"/>
  <c r="CNJ460" i="37"/>
  <c r="CNK460" i="37"/>
  <c r="CNL460" i="37"/>
  <c r="CNM460" i="37"/>
  <c r="CNN460" i="37"/>
  <c r="CNO460" i="37"/>
  <c r="CNP460" i="37"/>
  <c r="CNQ460" i="37"/>
  <c r="CNR460" i="37"/>
  <c r="CNS460" i="37"/>
  <c r="CNT460" i="37"/>
  <c r="CNU460" i="37"/>
  <c r="CNV460" i="37"/>
  <c r="CNW460" i="37"/>
  <c r="CNX460" i="37"/>
  <c r="CNY460" i="37"/>
  <c r="CNZ460" i="37"/>
  <c r="COA460" i="37"/>
  <c r="COB460" i="37"/>
  <c r="COC460" i="37"/>
  <c r="COD460" i="37"/>
  <c r="COE460" i="37"/>
  <c r="COF460" i="37"/>
  <c r="COG460" i="37"/>
  <c r="COH460" i="37"/>
  <c r="COI460" i="37"/>
  <c r="COJ460" i="37"/>
  <c r="COK460" i="37"/>
  <c r="COL460" i="37"/>
  <c r="COM460" i="37"/>
  <c r="CON460" i="37"/>
  <c r="COO460" i="37"/>
  <c r="COP460" i="37"/>
  <c r="COQ460" i="37"/>
  <c r="COR460" i="37"/>
  <c r="COS460" i="37"/>
  <c r="COT460" i="37"/>
  <c r="COU460" i="37"/>
  <c r="COV460" i="37"/>
  <c r="COW460" i="37"/>
  <c r="COX460" i="37"/>
  <c r="COY460" i="37"/>
  <c r="COZ460" i="37"/>
  <c r="CPA460" i="37"/>
  <c r="CPB460" i="37"/>
  <c r="CPC460" i="37"/>
  <c r="CPD460" i="37"/>
  <c r="CPE460" i="37"/>
  <c r="CPF460" i="37"/>
  <c r="CPG460" i="37"/>
  <c r="CPH460" i="37"/>
  <c r="CPI460" i="37"/>
  <c r="CPJ460" i="37"/>
  <c r="CPK460" i="37"/>
  <c r="CPL460" i="37"/>
  <c r="CPM460" i="37"/>
  <c r="CPN460" i="37"/>
  <c r="CPO460" i="37"/>
  <c r="CPP460" i="37"/>
  <c r="CPQ460" i="37"/>
  <c r="CPR460" i="37"/>
  <c r="CPS460" i="37"/>
  <c r="CPT460" i="37"/>
  <c r="CPU460" i="37"/>
  <c r="CPV460" i="37"/>
  <c r="CPW460" i="37"/>
  <c r="CPX460" i="37"/>
  <c r="CPY460" i="37"/>
  <c r="CPZ460" i="37"/>
  <c r="CQA460" i="37"/>
  <c r="CQB460" i="37"/>
  <c r="CQC460" i="37"/>
  <c r="CQD460" i="37"/>
  <c r="CQE460" i="37"/>
  <c r="CQF460" i="37"/>
  <c r="CQG460" i="37"/>
  <c r="CQH460" i="37"/>
  <c r="CQI460" i="37"/>
  <c r="CQJ460" i="37"/>
  <c r="CQK460" i="37"/>
  <c r="CQL460" i="37"/>
  <c r="CQM460" i="37"/>
  <c r="CQN460" i="37"/>
  <c r="CQO460" i="37"/>
  <c r="CQP460" i="37"/>
  <c r="CQQ460" i="37"/>
  <c r="CQR460" i="37"/>
  <c r="CQS460" i="37"/>
  <c r="CQT460" i="37"/>
  <c r="CQU460" i="37"/>
  <c r="CQV460" i="37"/>
  <c r="CQW460" i="37"/>
  <c r="CQX460" i="37"/>
  <c r="CQY460" i="37"/>
  <c r="CQZ460" i="37"/>
  <c r="CRA460" i="37"/>
  <c r="CRB460" i="37"/>
  <c r="CRC460" i="37"/>
  <c r="CRD460" i="37"/>
  <c r="CRE460" i="37"/>
  <c r="CRF460" i="37"/>
  <c r="CRG460" i="37"/>
  <c r="CRH460" i="37"/>
  <c r="CRI460" i="37"/>
  <c r="CRJ460" i="37"/>
  <c r="CRK460" i="37"/>
  <c r="CRL460" i="37"/>
  <c r="CRM460" i="37"/>
  <c r="CRN460" i="37"/>
  <c r="CRO460" i="37"/>
  <c r="CRP460" i="37"/>
  <c r="CRQ460" i="37"/>
  <c r="CRR460" i="37"/>
  <c r="CRS460" i="37"/>
  <c r="CRT460" i="37"/>
  <c r="CRU460" i="37"/>
  <c r="CRV460" i="37"/>
  <c r="CRW460" i="37"/>
  <c r="CRX460" i="37"/>
  <c r="CRY460" i="37"/>
  <c r="CRZ460" i="37"/>
  <c r="CSA460" i="37"/>
  <c r="CSB460" i="37"/>
  <c r="CSC460" i="37"/>
  <c r="CSD460" i="37"/>
  <c r="CSE460" i="37"/>
  <c r="CSF460" i="37"/>
  <c r="CSG460" i="37"/>
  <c r="CSH460" i="37"/>
  <c r="CSI460" i="37"/>
  <c r="CSJ460" i="37"/>
  <c r="CSK460" i="37"/>
  <c r="CSL460" i="37"/>
  <c r="CSM460" i="37"/>
  <c r="CSN460" i="37"/>
  <c r="CSO460" i="37"/>
  <c r="CSP460" i="37"/>
  <c r="CSQ460" i="37"/>
  <c r="CSR460" i="37"/>
  <c r="CSS460" i="37"/>
  <c r="CST460" i="37"/>
  <c r="CSU460" i="37"/>
  <c r="CSV460" i="37"/>
  <c r="CSW460" i="37"/>
  <c r="CSX460" i="37"/>
  <c r="CSY460" i="37"/>
  <c r="CSZ460" i="37"/>
  <c r="CTA460" i="37"/>
  <c r="CTB460" i="37"/>
  <c r="CTC460" i="37"/>
  <c r="CTD460" i="37"/>
  <c r="CTE460" i="37"/>
  <c r="CTF460" i="37"/>
  <c r="CTG460" i="37"/>
  <c r="CTH460" i="37"/>
  <c r="CTI460" i="37"/>
  <c r="CTJ460" i="37"/>
  <c r="CTK460" i="37"/>
  <c r="CTL460" i="37"/>
  <c r="CTM460" i="37"/>
  <c r="CTN460" i="37"/>
  <c r="CTO460" i="37"/>
  <c r="CTP460" i="37"/>
  <c r="CTQ460" i="37"/>
  <c r="CTR460" i="37"/>
  <c r="CTS460" i="37"/>
  <c r="CTT460" i="37"/>
  <c r="CTU460" i="37"/>
  <c r="CTV460" i="37"/>
  <c r="CTW460" i="37"/>
  <c r="CTX460" i="37"/>
  <c r="CTY460" i="37"/>
  <c r="CTZ460" i="37"/>
  <c r="CUA460" i="37"/>
  <c r="CUB460" i="37"/>
  <c r="CUC460" i="37"/>
  <c r="CUD460" i="37"/>
  <c r="CUE460" i="37"/>
  <c r="CUF460" i="37"/>
  <c r="CUG460" i="37"/>
  <c r="CUH460" i="37"/>
  <c r="CUI460" i="37"/>
  <c r="CUJ460" i="37"/>
  <c r="CUK460" i="37"/>
  <c r="CUL460" i="37"/>
  <c r="CUM460" i="37"/>
  <c r="CUN460" i="37"/>
  <c r="CUO460" i="37"/>
  <c r="CUP460" i="37"/>
  <c r="CUQ460" i="37"/>
  <c r="CUR460" i="37"/>
  <c r="CUS460" i="37"/>
  <c r="CUT460" i="37"/>
  <c r="CUU460" i="37"/>
  <c r="CUV460" i="37"/>
  <c r="CUW460" i="37"/>
  <c r="CUX460" i="37"/>
  <c r="CUY460" i="37"/>
  <c r="CUZ460" i="37"/>
  <c r="CVA460" i="37"/>
  <c r="CVB460" i="37"/>
  <c r="CVC460" i="37"/>
  <c r="CVD460" i="37"/>
  <c r="CVE460" i="37"/>
  <c r="CVF460" i="37"/>
  <c r="CVG460" i="37"/>
  <c r="CVH460" i="37"/>
  <c r="CVI460" i="37"/>
  <c r="CVJ460" i="37"/>
  <c r="CVK460" i="37"/>
  <c r="CVL460" i="37"/>
  <c r="CVM460" i="37"/>
  <c r="CVN460" i="37"/>
  <c r="CVO460" i="37"/>
  <c r="CVP460" i="37"/>
  <c r="CVQ460" i="37"/>
  <c r="CVR460" i="37"/>
  <c r="CVS460" i="37"/>
  <c r="CVT460" i="37"/>
  <c r="CVU460" i="37"/>
  <c r="CVV460" i="37"/>
  <c r="CVW460" i="37"/>
  <c r="CVX460" i="37"/>
  <c r="CVY460" i="37"/>
  <c r="CVZ460" i="37"/>
  <c r="CWA460" i="37"/>
  <c r="CWB460" i="37"/>
  <c r="CWC460" i="37"/>
  <c r="CWD460" i="37"/>
  <c r="CWE460" i="37"/>
  <c r="CWF460" i="37"/>
  <c r="CWG460" i="37"/>
  <c r="CWH460" i="37"/>
  <c r="CWI460" i="37"/>
  <c r="CWJ460" i="37"/>
  <c r="CWK460" i="37"/>
  <c r="CWL460" i="37"/>
  <c r="CWM460" i="37"/>
  <c r="CWN460" i="37"/>
  <c r="CWO460" i="37"/>
  <c r="CWP460" i="37"/>
  <c r="CWQ460" i="37"/>
  <c r="CWR460" i="37"/>
  <c r="CWS460" i="37"/>
  <c r="CWT460" i="37"/>
  <c r="CWU460" i="37"/>
  <c r="CWV460" i="37"/>
  <c r="CWW460" i="37"/>
  <c r="CWX460" i="37"/>
  <c r="CWY460" i="37"/>
  <c r="CWZ460" i="37"/>
  <c r="CXA460" i="37"/>
  <c r="CXB460" i="37"/>
  <c r="CXC460" i="37"/>
  <c r="CXD460" i="37"/>
  <c r="CXE460" i="37"/>
  <c r="CXF460" i="37"/>
  <c r="CXG460" i="37"/>
  <c r="CXH460" i="37"/>
  <c r="CXI460" i="37"/>
  <c r="CXJ460" i="37"/>
  <c r="CXK460" i="37"/>
  <c r="CXL460" i="37"/>
  <c r="CXM460" i="37"/>
  <c r="CXN460" i="37"/>
  <c r="CXO460" i="37"/>
  <c r="CXP460" i="37"/>
  <c r="CXQ460" i="37"/>
  <c r="CXR460" i="37"/>
  <c r="CXS460" i="37"/>
  <c r="CXT460" i="37"/>
  <c r="CXU460" i="37"/>
  <c r="CXV460" i="37"/>
  <c r="CXW460" i="37"/>
  <c r="CXX460" i="37"/>
  <c r="CXY460" i="37"/>
  <c r="CXZ460" i="37"/>
  <c r="CYA460" i="37"/>
  <c r="CYB460" i="37"/>
  <c r="CYC460" i="37"/>
  <c r="CYD460" i="37"/>
  <c r="CYE460" i="37"/>
  <c r="CYF460" i="37"/>
  <c r="CYG460" i="37"/>
  <c r="CYH460" i="37"/>
  <c r="CYI460" i="37"/>
  <c r="CYJ460" i="37"/>
  <c r="CYK460" i="37"/>
  <c r="CYL460" i="37"/>
  <c r="CYM460" i="37"/>
  <c r="CYN460" i="37"/>
  <c r="CYO460" i="37"/>
  <c r="CYP460" i="37"/>
  <c r="CYQ460" i="37"/>
  <c r="CYR460" i="37"/>
  <c r="CYS460" i="37"/>
  <c r="CYT460" i="37"/>
  <c r="CYU460" i="37"/>
  <c r="CYV460" i="37"/>
  <c r="CYW460" i="37"/>
  <c r="CYX460" i="37"/>
  <c r="CYY460" i="37"/>
  <c r="CYZ460" i="37"/>
  <c r="CZA460" i="37"/>
  <c r="CZB460" i="37"/>
  <c r="CZC460" i="37"/>
  <c r="CZD460" i="37"/>
  <c r="CZE460" i="37"/>
  <c r="CZF460" i="37"/>
  <c r="CZG460" i="37"/>
  <c r="CZH460" i="37"/>
  <c r="CZI460" i="37"/>
  <c r="CZJ460" i="37"/>
  <c r="CZK460" i="37"/>
  <c r="CZL460" i="37"/>
  <c r="CZM460" i="37"/>
  <c r="CZN460" i="37"/>
  <c r="CZO460" i="37"/>
  <c r="CZP460" i="37"/>
  <c r="CZQ460" i="37"/>
  <c r="CZR460" i="37"/>
  <c r="CZS460" i="37"/>
  <c r="CZT460" i="37"/>
  <c r="CZU460" i="37"/>
  <c r="CZV460" i="37"/>
  <c r="CZW460" i="37"/>
  <c r="CZX460" i="37"/>
  <c r="CZY460" i="37"/>
  <c r="CZZ460" i="37"/>
  <c r="DAA460" i="37"/>
  <c r="DAB460" i="37"/>
  <c r="DAC460" i="37"/>
  <c r="DAD460" i="37"/>
  <c r="DAE460" i="37"/>
  <c r="DAF460" i="37"/>
  <c r="DAG460" i="37"/>
  <c r="DAH460" i="37"/>
  <c r="DAI460" i="37"/>
  <c r="DAJ460" i="37"/>
  <c r="DAK460" i="37"/>
  <c r="DAL460" i="37"/>
  <c r="DAM460" i="37"/>
  <c r="DAN460" i="37"/>
  <c r="DAO460" i="37"/>
  <c r="DAP460" i="37"/>
  <c r="DAQ460" i="37"/>
  <c r="DAR460" i="37"/>
  <c r="DAS460" i="37"/>
  <c r="DAT460" i="37"/>
  <c r="DAU460" i="37"/>
  <c r="DAV460" i="37"/>
  <c r="DAW460" i="37"/>
  <c r="DAX460" i="37"/>
  <c r="DAY460" i="37"/>
  <c r="DAZ460" i="37"/>
  <c r="DBA460" i="37"/>
  <c r="DBB460" i="37"/>
  <c r="DBC460" i="37"/>
  <c r="DBD460" i="37"/>
  <c r="DBE460" i="37"/>
  <c r="DBF460" i="37"/>
  <c r="DBG460" i="37"/>
  <c r="DBH460" i="37"/>
  <c r="DBI460" i="37"/>
  <c r="DBJ460" i="37"/>
  <c r="DBK460" i="37"/>
  <c r="DBL460" i="37"/>
  <c r="DBM460" i="37"/>
  <c r="DBN460" i="37"/>
  <c r="DBO460" i="37"/>
  <c r="DBP460" i="37"/>
  <c r="DBQ460" i="37"/>
  <c r="DBR460" i="37"/>
  <c r="DBS460" i="37"/>
  <c r="DBT460" i="37"/>
  <c r="DBU460" i="37"/>
  <c r="DBV460" i="37"/>
  <c r="DBW460" i="37"/>
  <c r="DBX460" i="37"/>
  <c r="DBY460" i="37"/>
  <c r="DBZ460" i="37"/>
  <c r="DCA460" i="37"/>
  <c r="DCB460" i="37"/>
  <c r="DCC460" i="37"/>
  <c r="DCD460" i="37"/>
  <c r="DCE460" i="37"/>
  <c r="DCF460" i="37"/>
  <c r="DCG460" i="37"/>
  <c r="DCH460" i="37"/>
  <c r="DCI460" i="37"/>
  <c r="DCJ460" i="37"/>
  <c r="DCK460" i="37"/>
  <c r="DCL460" i="37"/>
  <c r="DCM460" i="37"/>
  <c r="DCN460" i="37"/>
  <c r="DCO460" i="37"/>
  <c r="DCP460" i="37"/>
  <c r="DCQ460" i="37"/>
  <c r="DCR460" i="37"/>
  <c r="DCS460" i="37"/>
  <c r="DCT460" i="37"/>
  <c r="DCU460" i="37"/>
  <c r="DCV460" i="37"/>
  <c r="DCW460" i="37"/>
  <c r="DCX460" i="37"/>
  <c r="DCY460" i="37"/>
  <c r="DCZ460" i="37"/>
  <c r="DDA460" i="37"/>
  <c r="DDB460" i="37"/>
  <c r="DDC460" i="37"/>
  <c r="DDD460" i="37"/>
  <c r="DDE460" i="37"/>
  <c r="DDF460" i="37"/>
  <c r="DDG460" i="37"/>
  <c r="DDH460" i="37"/>
  <c r="DDI460" i="37"/>
  <c r="DDJ460" i="37"/>
  <c r="DDK460" i="37"/>
  <c r="DDL460" i="37"/>
  <c r="DDM460" i="37"/>
  <c r="DDN460" i="37"/>
  <c r="DDO460" i="37"/>
  <c r="DDP460" i="37"/>
  <c r="DDQ460" i="37"/>
  <c r="DDR460" i="37"/>
  <c r="DDS460" i="37"/>
  <c r="DDT460" i="37"/>
  <c r="DDU460" i="37"/>
  <c r="DDV460" i="37"/>
  <c r="DDW460" i="37"/>
  <c r="DDX460" i="37"/>
  <c r="DDY460" i="37"/>
  <c r="DDZ460" i="37"/>
  <c r="DEA460" i="37"/>
  <c r="DEB460" i="37"/>
  <c r="DEC460" i="37"/>
  <c r="DED460" i="37"/>
  <c r="DEE460" i="37"/>
  <c r="DEF460" i="37"/>
  <c r="DEG460" i="37"/>
  <c r="DEH460" i="37"/>
  <c r="DEI460" i="37"/>
  <c r="DEJ460" i="37"/>
  <c r="DEK460" i="37"/>
  <c r="DEL460" i="37"/>
  <c r="DEM460" i="37"/>
  <c r="DEN460" i="37"/>
  <c r="DEO460" i="37"/>
  <c r="DEP460" i="37"/>
  <c r="DEQ460" i="37"/>
  <c r="DER460" i="37"/>
  <c r="DES460" i="37"/>
  <c r="DET460" i="37"/>
  <c r="DEU460" i="37"/>
  <c r="DEV460" i="37"/>
  <c r="DEW460" i="37"/>
  <c r="DEX460" i="37"/>
  <c r="DEY460" i="37"/>
  <c r="DEZ460" i="37"/>
  <c r="DFA460" i="37"/>
  <c r="DFB460" i="37"/>
  <c r="DFC460" i="37"/>
  <c r="DFD460" i="37"/>
  <c r="DFE460" i="37"/>
  <c r="DFF460" i="37"/>
  <c r="DFG460" i="37"/>
  <c r="DFH460" i="37"/>
  <c r="DFI460" i="37"/>
  <c r="DFJ460" i="37"/>
  <c r="DFK460" i="37"/>
  <c r="DFL460" i="37"/>
  <c r="DFM460" i="37"/>
  <c r="DFN460" i="37"/>
  <c r="DFO460" i="37"/>
  <c r="DFP460" i="37"/>
  <c r="DFQ460" i="37"/>
  <c r="DFR460" i="37"/>
  <c r="DFS460" i="37"/>
  <c r="DFT460" i="37"/>
  <c r="DFU460" i="37"/>
  <c r="DFV460" i="37"/>
  <c r="DFW460" i="37"/>
  <c r="DFX460" i="37"/>
  <c r="DFY460" i="37"/>
  <c r="DFZ460" i="37"/>
  <c r="DGA460" i="37"/>
  <c r="DGB460" i="37"/>
  <c r="DGC460" i="37"/>
  <c r="DGD460" i="37"/>
  <c r="DGE460" i="37"/>
  <c r="DGF460" i="37"/>
  <c r="DGG460" i="37"/>
  <c r="DGH460" i="37"/>
  <c r="DGI460" i="37"/>
  <c r="DGJ460" i="37"/>
  <c r="DGK460" i="37"/>
  <c r="DGL460" i="37"/>
  <c r="DGM460" i="37"/>
  <c r="DGN460" i="37"/>
  <c r="DGO460" i="37"/>
  <c r="DGP460" i="37"/>
  <c r="DGQ460" i="37"/>
  <c r="DGR460" i="37"/>
  <c r="DGS460" i="37"/>
  <c r="DGT460" i="37"/>
  <c r="DGU460" i="37"/>
  <c r="DGV460" i="37"/>
  <c r="DGW460" i="37"/>
  <c r="DGX460" i="37"/>
  <c r="DGY460" i="37"/>
  <c r="DGZ460" i="37"/>
  <c r="DHA460" i="37"/>
  <c r="DHB460" i="37"/>
  <c r="DHC460" i="37"/>
  <c r="DHD460" i="37"/>
  <c r="DHE460" i="37"/>
  <c r="DHF460" i="37"/>
  <c r="DHG460" i="37"/>
  <c r="DHH460" i="37"/>
  <c r="DHI460" i="37"/>
  <c r="DHJ460" i="37"/>
  <c r="DHK460" i="37"/>
  <c r="DHL460" i="37"/>
  <c r="DHM460" i="37"/>
  <c r="DHN460" i="37"/>
  <c r="DHO460" i="37"/>
  <c r="DHP460" i="37"/>
  <c r="DHQ460" i="37"/>
  <c r="DHR460" i="37"/>
  <c r="DHS460" i="37"/>
  <c r="DHT460" i="37"/>
  <c r="DHU460" i="37"/>
  <c r="DHV460" i="37"/>
  <c r="DHW460" i="37"/>
  <c r="DHX460" i="37"/>
  <c r="DHY460" i="37"/>
  <c r="DHZ460" i="37"/>
  <c r="DIA460" i="37"/>
  <c r="DIB460" i="37"/>
  <c r="DIC460" i="37"/>
  <c r="DID460" i="37"/>
  <c r="DIE460" i="37"/>
  <c r="DIF460" i="37"/>
  <c r="DIG460" i="37"/>
  <c r="DIH460" i="37"/>
  <c r="DII460" i="37"/>
  <c r="DIJ460" i="37"/>
  <c r="DIK460" i="37"/>
  <c r="DIL460" i="37"/>
  <c r="DIM460" i="37"/>
  <c r="DIN460" i="37"/>
  <c r="DIO460" i="37"/>
  <c r="DIP460" i="37"/>
  <c r="DIQ460" i="37"/>
  <c r="DIR460" i="37"/>
  <c r="DIS460" i="37"/>
  <c r="DIT460" i="37"/>
  <c r="DIU460" i="37"/>
  <c r="DIV460" i="37"/>
  <c r="DIW460" i="37"/>
  <c r="DIX460" i="37"/>
  <c r="DIY460" i="37"/>
  <c r="DIZ460" i="37"/>
  <c r="DJA460" i="37"/>
  <c r="DJB460" i="37"/>
  <c r="DJC460" i="37"/>
  <c r="DJD460" i="37"/>
  <c r="DJE460" i="37"/>
  <c r="DJF460" i="37"/>
  <c r="DJG460" i="37"/>
  <c r="DJH460" i="37"/>
  <c r="DJI460" i="37"/>
  <c r="DJJ460" i="37"/>
  <c r="DJK460" i="37"/>
  <c r="DJL460" i="37"/>
  <c r="DJM460" i="37"/>
  <c r="DJN460" i="37"/>
  <c r="DJO460" i="37"/>
  <c r="DJP460" i="37"/>
  <c r="DJQ460" i="37"/>
  <c r="DJR460" i="37"/>
  <c r="DJS460" i="37"/>
  <c r="DJT460" i="37"/>
  <c r="DJU460" i="37"/>
  <c r="DJV460" i="37"/>
  <c r="DJW460" i="37"/>
  <c r="DJX460" i="37"/>
  <c r="DJY460" i="37"/>
  <c r="DJZ460" i="37"/>
  <c r="DKA460" i="37"/>
  <c r="DKB460" i="37"/>
  <c r="DKC460" i="37"/>
  <c r="DKD460" i="37"/>
  <c r="DKE460" i="37"/>
  <c r="DKF460" i="37"/>
  <c r="DKG460" i="37"/>
  <c r="DKH460" i="37"/>
  <c r="DKI460" i="37"/>
  <c r="DKJ460" i="37"/>
  <c r="DKK460" i="37"/>
  <c r="DKL460" i="37"/>
  <c r="DKM460" i="37"/>
  <c r="DKN460" i="37"/>
  <c r="DKO460" i="37"/>
  <c r="DKP460" i="37"/>
  <c r="DKQ460" i="37"/>
  <c r="DKR460" i="37"/>
  <c r="DKS460" i="37"/>
  <c r="DKT460" i="37"/>
  <c r="DKU460" i="37"/>
  <c r="DKV460" i="37"/>
  <c r="DKW460" i="37"/>
  <c r="DKX460" i="37"/>
  <c r="DKY460" i="37"/>
  <c r="DKZ460" i="37"/>
  <c r="DLA460" i="37"/>
  <c r="DLB460" i="37"/>
  <c r="DLC460" i="37"/>
  <c r="DLD460" i="37"/>
  <c r="DLE460" i="37"/>
  <c r="DLF460" i="37"/>
  <c r="DLG460" i="37"/>
  <c r="DLH460" i="37"/>
  <c r="DLI460" i="37"/>
  <c r="DLJ460" i="37"/>
  <c r="DLK460" i="37"/>
  <c r="DLL460" i="37"/>
  <c r="DLM460" i="37"/>
  <c r="DLN460" i="37"/>
  <c r="DLO460" i="37"/>
  <c r="DLP460" i="37"/>
  <c r="DLQ460" i="37"/>
  <c r="DLR460" i="37"/>
  <c r="DLS460" i="37"/>
  <c r="DLT460" i="37"/>
  <c r="DLU460" i="37"/>
  <c r="DLV460" i="37"/>
  <c r="DLW460" i="37"/>
  <c r="DLX460" i="37"/>
  <c r="DLY460" i="37"/>
  <c r="DLZ460" i="37"/>
  <c r="DMA460" i="37"/>
  <c r="DMB460" i="37"/>
  <c r="DMC460" i="37"/>
  <c r="DMD460" i="37"/>
  <c r="DME460" i="37"/>
  <c r="DMF460" i="37"/>
  <c r="DMG460" i="37"/>
  <c r="DMH460" i="37"/>
  <c r="DMI460" i="37"/>
  <c r="DMJ460" i="37"/>
  <c r="DMK460" i="37"/>
  <c r="DML460" i="37"/>
  <c r="DMM460" i="37"/>
  <c r="DMN460" i="37"/>
  <c r="DMO460" i="37"/>
  <c r="DMP460" i="37"/>
  <c r="DMQ460" i="37"/>
  <c r="DMR460" i="37"/>
  <c r="DMS460" i="37"/>
  <c r="DMT460" i="37"/>
  <c r="DMU460" i="37"/>
  <c r="DMV460" i="37"/>
  <c r="DMW460" i="37"/>
  <c r="DMX460" i="37"/>
  <c r="DMY460" i="37"/>
  <c r="DMZ460" i="37"/>
  <c r="DNA460" i="37"/>
  <c r="DNB460" i="37"/>
  <c r="DNC460" i="37"/>
  <c r="DND460" i="37"/>
  <c r="DNE460" i="37"/>
  <c r="DNF460" i="37"/>
  <c r="DNG460" i="37"/>
  <c r="DNH460" i="37"/>
  <c r="DNI460" i="37"/>
  <c r="DNJ460" i="37"/>
  <c r="DNK460" i="37"/>
  <c r="DNL460" i="37"/>
  <c r="DNM460" i="37"/>
  <c r="DNN460" i="37"/>
  <c r="DNO460" i="37"/>
  <c r="DNP460" i="37"/>
  <c r="DNQ460" i="37"/>
  <c r="DNR460" i="37"/>
  <c r="DNS460" i="37"/>
  <c r="DNT460" i="37"/>
  <c r="DNU460" i="37"/>
  <c r="DNV460" i="37"/>
  <c r="DNW460" i="37"/>
  <c r="DNX460" i="37"/>
  <c r="DNY460" i="37"/>
  <c r="DNZ460" i="37"/>
  <c r="DOA460" i="37"/>
  <c r="DOB460" i="37"/>
  <c r="DOC460" i="37"/>
  <c r="DOD460" i="37"/>
  <c r="DOE460" i="37"/>
  <c r="DOF460" i="37"/>
  <c r="DOG460" i="37"/>
  <c r="DOH460" i="37"/>
  <c r="DOI460" i="37"/>
  <c r="DOJ460" i="37"/>
  <c r="DOK460" i="37"/>
  <c r="DOL460" i="37"/>
  <c r="DOM460" i="37"/>
  <c r="DON460" i="37"/>
  <c r="DOO460" i="37"/>
  <c r="DOP460" i="37"/>
  <c r="DOQ460" i="37"/>
  <c r="DOR460" i="37"/>
  <c r="DOS460" i="37"/>
  <c r="DOT460" i="37"/>
  <c r="DOU460" i="37"/>
  <c r="DOV460" i="37"/>
  <c r="DOW460" i="37"/>
  <c r="DOX460" i="37"/>
  <c r="DOY460" i="37"/>
  <c r="DOZ460" i="37"/>
  <c r="DPA460" i="37"/>
  <c r="DPB460" i="37"/>
  <c r="DPC460" i="37"/>
  <c r="DPD460" i="37"/>
  <c r="DPE460" i="37"/>
  <c r="DPF460" i="37"/>
  <c r="DPG460" i="37"/>
  <c r="DPH460" i="37"/>
  <c r="DPI460" i="37"/>
  <c r="DPJ460" i="37"/>
  <c r="DPK460" i="37"/>
  <c r="DPL460" i="37"/>
  <c r="DPM460" i="37"/>
  <c r="DPN460" i="37"/>
  <c r="DPO460" i="37"/>
  <c r="DPP460" i="37"/>
  <c r="DPQ460" i="37"/>
  <c r="DPR460" i="37"/>
  <c r="DPS460" i="37"/>
  <c r="DPT460" i="37"/>
  <c r="DPU460" i="37"/>
  <c r="DPV460" i="37"/>
  <c r="DPW460" i="37"/>
  <c r="DPX460" i="37"/>
  <c r="DPY460" i="37"/>
  <c r="DPZ460" i="37"/>
  <c r="DQA460" i="37"/>
  <c r="DQB460" i="37"/>
  <c r="DQC460" i="37"/>
  <c r="DQD460" i="37"/>
  <c r="DQE460" i="37"/>
  <c r="DQF460" i="37"/>
  <c r="DQG460" i="37"/>
  <c r="DQH460" i="37"/>
  <c r="DQI460" i="37"/>
  <c r="DQJ460" i="37"/>
  <c r="DQK460" i="37"/>
  <c r="DQL460" i="37"/>
  <c r="DQM460" i="37"/>
  <c r="DQN460" i="37"/>
  <c r="DQO460" i="37"/>
  <c r="DQP460" i="37"/>
  <c r="DQQ460" i="37"/>
  <c r="DQR460" i="37"/>
  <c r="DQS460" i="37"/>
  <c r="DQT460" i="37"/>
  <c r="DQU460" i="37"/>
  <c r="DQV460" i="37"/>
  <c r="DQW460" i="37"/>
  <c r="DQX460" i="37"/>
  <c r="DQY460" i="37"/>
  <c r="DQZ460" i="37"/>
  <c r="DRA460" i="37"/>
  <c r="DRB460" i="37"/>
  <c r="DRC460" i="37"/>
  <c r="DRD460" i="37"/>
  <c r="DRE460" i="37"/>
  <c r="DRF460" i="37"/>
  <c r="DRG460" i="37"/>
  <c r="DRH460" i="37"/>
  <c r="DRI460" i="37"/>
  <c r="DRJ460" i="37"/>
  <c r="DRK460" i="37"/>
  <c r="DRL460" i="37"/>
  <c r="DRM460" i="37"/>
  <c r="DRN460" i="37"/>
  <c r="DRO460" i="37"/>
  <c r="DRP460" i="37"/>
  <c r="DRQ460" i="37"/>
  <c r="DRR460" i="37"/>
  <c r="DRS460" i="37"/>
  <c r="DRT460" i="37"/>
  <c r="DRU460" i="37"/>
  <c r="DRV460" i="37"/>
  <c r="DRW460" i="37"/>
  <c r="DRX460" i="37"/>
  <c r="DRY460" i="37"/>
  <c r="DRZ460" i="37"/>
  <c r="DSA460" i="37"/>
  <c r="DSB460" i="37"/>
  <c r="DSC460" i="37"/>
  <c r="DSD460" i="37"/>
  <c r="DSE460" i="37"/>
  <c r="DSF460" i="37"/>
  <c r="DSG460" i="37"/>
  <c r="DSH460" i="37"/>
  <c r="DSI460" i="37"/>
  <c r="DSJ460" i="37"/>
  <c r="DSK460" i="37"/>
  <c r="DSL460" i="37"/>
  <c r="DSM460" i="37"/>
  <c r="DSN460" i="37"/>
  <c r="DSO460" i="37"/>
  <c r="DSP460" i="37"/>
  <c r="DSQ460" i="37"/>
  <c r="DSR460" i="37"/>
  <c r="DSS460" i="37"/>
  <c r="DST460" i="37"/>
  <c r="DSU460" i="37"/>
  <c r="DSV460" i="37"/>
  <c r="DSW460" i="37"/>
  <c r="DSX460" i="37"/>
  <c r="DSY460" i="37"/>
  <c r="DSZ460" i="37"/>
  <c r="DTA460" i="37"/>
  <c r="DTB460" i="37"/>
  <c r="DTC460" i="37"/>
  <c r="DTD460" i="37"/>
  <c r="DTE460" i="37"/>
  <c r="DTF460" i="37"/>
  <c r="DTG460" i="37"/>
  <c r="DTH460" i="37"/>
  <c r="DTI460" i="37"/>
  <c r="DTJ460" i="37"/>
  <c r="DTK460" i="37"/>
  <c r="DTL460" i="37"/>
  <c r="DTM460" i="37"/>
  <c r="DTN460" i="37"/>
  <c r="DTO460" i="37"/>
  <c r="DTP460" i="37"/>
  <c r="DTQ460" i="37"/>
  <c r="DTR460" i="37"/>
  <c r="DTS460" i="37"/>
  <c r="DTT460" i="37"/>
  <c r="DTU460" i="37"/>
  <c r="DTV460" i="37"/>
  <c r="DTW460" i="37"/>
  <c r="DTX460" i="37"/>
  <c r="DTY460" i="37"/>
  <c r="DTZ460" i="37"/>
  <c r="DUA460" i="37"/>
  <c r="DUB460" i="37"/>
  <c r="DUC460" i="37"/>
  <c r="DUD460" i="37"/>
  <c r="DUE460" i="37"/>
  <c r="DUF460" i="37"/>
  <c r="DUG460" i="37"/>
  <c r="DUH460" i="37"/>
  <c r="DUI460" i="37"/>
  <c r="DUJ460" i="37"/>
  <c r="DUK460" i="37"/>
  <c r="DUL460" i="37"/>
  <c r="DUM460" i="37"/>
  <c r="DUN460" i="37"/>
  <c r="DUO460" i="37"/>
  <c r="DUP460" i="37"/>
  <c r="DUQ460" i="37"/>
  <c r="DUR460" i="37"/>
  <c r="DUS460" i="37"/>
  <c r="DUT460" i="37"/>
  <c r="DUU460" i="37"/>
  <c r="DUV460" i="37"/>
  <c r="DUW460" i="37"/>
  <c r="DUX460" i="37"/>
  <c r="DUY460" i="37"/>
  <c r="DUZ460" i="37"/>
  <c r="DVA460" i="37"/>
  <c r="DVB460" i="37"/>
  <c r="DVC460" i="37"/>
  <c r="DVD460" i="37"/>
  <c r="DVE460" i="37"/>
  <c r="DVF460" i="37"/>
  <c r="DVG460" i="37"/>
  <c r="DVH460" i="37"/>
  <c r="DVI460" i="37"/>
  <c r="DVJ460" i="37"/>
  <c r="DVK460" i="37"/>
  <c r="DVL460" i="37"/>
  <c r="DVM460" i="37"/>
  <c r="DVN460" i="37"/>
  <c r="DVO460" i="37"/>
  <c r="DVP460" i="37"/>
  <c r="DVQ460" i="37"/>
  <c r="DVR460" i="37"/>
  <c r="DVS460" i="37"/>
  <c r="DVT460" i="37"/>
  <c r="DVU460" i="37"/>
  <c r="DVV460" i="37"/>
  <c r="DVW460" i="37"/>
  <c r="DVX460" i="37"/>
  <c r="DVY460" i="37"/>
  <c r="DVZ460" i="37"/>
  <c r="DWA460" i="37"/>
  <c r="DWB460" i="37"/>
  <c r="DWC460" i="37"/>
  <c r="DWD460" i="37"/>
  <c r="DWE460" i="37"/>
  <c r="DWF460" i="37"/>
  <c r="DWG460" i="37"/>
  <c r="DWH460" i="37"/>
  <c r="DWI460" i="37"/>
  <c r="DWJ460" i="37"/>
  <c r="DWK460" i="37"/>
  <c r="DWL460" i="37"/>
  <c r="DWM460" i="37"/>
  <c r="DWN460" i="37"/>
  <c r="DWO460" i="37"/>
  <c r="DWP460" i="37"/>
  <c r="DWQ460" i="37"/>
  <c r="DWR460" i="37"/>
  <c r="DWS460" i="37"/>
  <c r="DWT460" i="37"/>
  <c r="DWU460" i="37"/>
  <c r="DWV460" i="37"/>
  <c r="DWW460" i="37"/>
  <c r="DWX460" i="37"/>
  <c r="DWY460" i="37"/>
  <c r="DWZ460" i="37"/>
  <c r="DXA460" i="37"/>
  <c r="DXB460" i="37"/>
  <c r="DXC460" i="37"/>
  <c r="DXD460" i="37"/>
  <c r="DXE460" i="37"/>
  <c r="DXF460" i="37"/>
  <c r="DXG460" i="37"/>
  <c r="DXH460" i="37"/>
  <c r="DXI460" i="37"/>
  <c r="DXJ460" i="37"/>
  <c r="DXK460" i="37"/>
  <c r="DXL460" i="37"/>
  <c r="DXM460" i="37"/>
  <c r="DXN460" i="37"/>
  <c r="DXO460" i="37"/>
  <c r="DXP460" i="37"/>
  <c r="DXQ460" i="37"/>
  <c r="DXR460" i="37"/>
  <c r="DXS460" i="37"/>
  <c r="DXT460" i="37"/>
  <c r="DXU460" i="37"/>
  <c r="DXV460" i="37"/>
  <c r="DXW460" i="37"/>
  <c r="DXX460" i="37"/>
  <c r="DXY460" i="37"/>
  <c r="DXZ460" i="37"/>
  <c r="DYA460" i="37"/>
  <c r="DYB460" i="37"/>
  <c r="DYC460" i="37"/>
  <c r="DYD460" i="37"/>
  <c r="DYE460" i="37"/>
  <c r="DYF460" i="37"/>
  <c r="DYG460" i="37"/>
  <c r="DYH460" i="37"/>
  <c r="DYI460" i="37"/>
  <c r="DYJ460" i="37"/>
  <c r="DYK460" i="37"/>
  <c r="DYL460" i="37"/>
  <c r="DYM460" i="37"/>
  <c r="DYN460" i="37"/>
  <c r="DYO460" i="37"/>
  <c r="DYP460" i="37"/>
  <c r="DYQ460" i="37"/>
  <c r="DYR460" i="37"/>
  <c r="DYS460" i="37"/>
  <c r="DYT460" i="37"/>
  <c r="DYU460" i="37"/>
  <c r="DYV460" i="37"/>
  <c r="DYW460" i="37"/>
  <c r="DYX460" i="37"/>
  <c r="DYY460" i="37"/>
  <c r="DYZ460" i="37"/>
  <c r="DZA460" i="37"/>
  <c r="DZB460" i="37"/>
  <c r="DZC460" i="37"/>
  <c r="DZD460" i="37"/>
  <c r="DZE460" i="37"/>
  <c r="DZF460" i="37"/>
  <c r="DZG460" i="37"/>
  <c r="DZH460" i="37"/>
  <c r="DZI460" i="37"/>
  <c r="DZJ460" i="37"/>
  <c r="DZK460" i="37"/>
  <c r="DZL460" i="37"/>
  <c r="DZM460" i="37"/>
  <c r="DZN460" i="37"/>
  <c r="DZO460" i="37"/>
  <c r="DZP460" i="37"/>
  <c r="DZQ460" i="37"/>
  <c r="DZR460" i="37"/>
  <c r="DZS460" i="37"/>
  <c r="DZT460" i="37"/>
  <c r="DZU460" i="37"/>
  <c r="DZV460" i="37"/>
  <c r="DZW460" i="37"/>
  <c r="DZX460" i="37"/>
  <c r="DZY460" i="37"/>
  <c r="DZZ460" i="37"/>
  <c r="EAA460" i="37"/>
  <c r="EAB460" i="37"/>
  <c r="EAC460" i="37"/>
  <c r="EAD460" i="37"/>
  <c r="EAE460" i="37"/>
  <c r="EAF460" i="37"/>
  <c r="EAG460" i="37"/>
  <c r="EAH460" i="37"/>
  <c r="EAI460" i="37"/>
  <c r="EAJ460" i="37"/>
  <c r="EAK460" i="37"/>
  <c r="EAL460" i="37"/>
  <c r="EAM460" i="37"/>
  <c r="EAN460" i="37"/>
  <c r="EAO460" i="37"/>
  <c r="EAP460" i="37"/>
  <c r="EAQ460" i="37"/>
  <c r="EAR460" i="37"/>
  <c r="EAS460" i="37"/>
  <c r="EAT460" i="37"/>
  <c r="EAU460" i="37"/>
  <c r="EAV460" i="37"/>
  <c r="EAW460" i="37"/>
  <c r="EAX460" i="37"/>
  <c r="EAY460" i="37"/>
  <c r="EAZ460" i="37"/>
  <c r="EBA460" i="37"/>
  <c r="EBB460" i="37"/>
  <c r="EBC460" i="37"/>
  <c r="EBD460" i="37"/>
  <c r="EBE460" i="37"/>
  <c r="EBF460" i="37"/>
  <c r="EBG460" i="37"/>
  <c r="EBH460" i="37"/>
  <c r="EBI460" i="37"/>
  <c r="EBJ460" i="37"/>
  <c r="EBK460" i="37"/>
  <c r="EBL460" i="37"/>
  <c r="EBM460" i="37"/>
  <c r="EBN460" i="37"/>
  <c r="EBO460" i="37"/>
  <c r="EBP460" i="37"/>
  <c r="EBQ460" i="37"/>
  <c r="EBR460" i="37"/>
  <c r="EBS460" i="37"/>
  <c r="EBT460" i="37"/>
  <c r="EBU460" i="37"/>
  <c r="EBV460" i="37"/>
  <c r="EBW460" i="37"/>
  <c r="EBX460" i="37"/>
  <c r="EBY460" i="37"/>
  <c r="EBZ460" i="37"/>
  <c r="ECA460" i="37"/>
  <c r="ECB460" i="37"/>
  <c r="ECC460" i="37"/>
  <c r="ECD460" i="37"/>
  <c r="ECE460" i="37"/>
  <c r="ECF460" i="37"/>
  <c r="ECG460" i="37"/>
  <c r="ECH460" i="37"/>
  <c r="ECI460" i="37"/>
  <c r="ECJ460" i="37"/>
  <c r="ECK460" i="37"/>
  <c r="ECL460" i="37"/>
  <c r="ECM460" i="37"/>
  <c r="ECN460" i="37"/>
  <c r="ECO460" i="37"/>
  <c r="ECP460" i="37"/>
  <c r="ECQ460" i="37"/>
  <c r="ECR460" i="37"/>
  <c r="ECS460" i="37"/>
  <c r="ECT460" i="37"/>
  <c r="ECU460" i="37"/>
  <c r="ECV460" i="37"/>
  <c r="ECW460" i="37"/>
  <c r="ECX460" i="37"/>
  <c r="ECY460" i="37"/>
  <c r="ECZ460" i="37"/>
  <c r="EDA460" i="37"/>
  <c r="EDB460" i="37"/>
  <c r="EDC460" i="37"/>
  <c r="EDD460" i="37"/>
  <c r="EDE460" i="37"/>
  <c r="EDF460" i="37"/>
  <c r="EDG460" i="37"/>
  <c r="EDH460" i="37"/>
  <c r="EDI460" i="37"/>
  <c r="EDJ460" i="37"/>
  <c r="EDK460" i="37"/>
  <c r="EDL460" i="37"/>
  <c r="EDM460" i="37"/>
  <c r="EDN460" i="37"/>
  <c r="EDO460" i="37"/>
  <c r="EDP460" i="37"/>
  <c r="EDQ460" i="37"/>
  <c r="EDR460" i="37"/>
  <c r="EDS460" i="37"/>
  <c r="EDT460" i="37"/>
  <c r="EDU460" i="37"/>
  <c r="EDV460" i="37"/>
  <c r="EDW460" i="37"/>
  <c r="EDX460" i="37"/>
  <c r="EDY460" i="37"/>
  <c r="EDZ460" i="37"/>
  <c r="EEA460" i="37"/>
  <c r="EEB460" i="37"/>
  <c r="EEC460" i="37"/>
  <c r="EED460" i="37"/>
  <c r="EEE460" i="37"/>
  <c r="EEF460" i="37"/>
  <c r="EEG460" i="37"/>
  <c r="EEH460" i="37"/>
  <c r="EEI460" i="37"/>
  <c r="EEJ460" i="37"/>
  <c r="EEK460" i="37"/>
  <c r="EEL460" i="37"/>
  <c r="EEM460" i="37"/>
  <c r="EEN460" i="37"/>
  <c r="EEO460" i="37"/>
  <c r="EEP460" i="37"/>
  <c r="EEQ460" i="37"/>
  <c r="EER460" i="37"/>
  <c r="EES460" i="37"/>
  <c r="EET460" i="37"/>
  <c r="EEU460" i="37"/>
  <c r="EEV460" i="37"/>
  <c r="EEW460" i="37"/>
  <c r="EEX460" i="37"/>
  <c r="EEY460" i="37"/>
  <c r="EEZ460" i="37"/>
  <c r="EFA460" i="37"/>
  <c r="EFB460" i="37"/>
  <c r="EFC460" i="37"/>
  <c r="EFD460" i="37"/>
  <c r="EFE460" i="37"/>
  <c r="EFF460" i="37"/>
  <c r="EFG460" i="37"/>
  <c r="EFH460" i="37"/>
  <c r="EFI460" i="37"/>
  <c r="EFJ460" i="37"/>
  <c r="EFK460" i="37"/>
  <c r="EFL460" i="37"/>
  <c r="EFM460" i="37"/>
  <c r="EFN460" i="37"/>
  <c r="EFO460" i="37"/>
  <c r="EFP460" i="37"/>
  <c r="EFQ460" i="37"/>
  <c r="EFR460" i="37"/>
  <c r="EFS460" i="37"/>
  <c r="EFT460" i="37"/>
  <c r="EFU460" i="37"/>
  <c r="EFV460" i="37"/>
  <c r="EFW460" i="37"/>
  <c r="EFX460" i="37"/>
  <c r="EFY460" i="37"/>
  <c r="EFZ460" i="37"/>
  <c r="EGA460" i="37"/>
  <c r="EGB460" i="37"/>
  <c r="EGC460" i="37"/>
  <c r="EGD460" i="37"/>
  <c r="EGE460" i="37"/>
  <c r="EGF460" i="37"/>
  <c r="EGG460" i="37"/>
  <c r="EGH460" i="37"/>
  <c r="EGI460" i="37"/>
  <c r="EGJ460" i="37"/>
  <c r="EGK460" i="37"/>
  <c r="EGL460" i="37"/>
  <c r="EGM460" i="37"/>
  <c r="EGN460" i="37"/>
  <c r="EGO460" i="37"/>
  <c r="EGP460" i="37"/>
  <c r="EGQ460" i="37"/>
  <c r="EGR460" i="37"/>
  <c r="EGS460" i="37"/>
  <c r="EGT460" i="37"/>
  <c r="EGU460" i="37"/>
  <c r="EGV460" i="37"/>
  <c r="EGW460" i="37"/>
  <c r="EGX460" i="37"/>
  <c r="EGY460" i="37"/>
  <c r="EGZ460" i="37"/>
  <c r="EHA460" i="37"/>
  <c r="EHB460" i="37"/>
  <c r="EHC460" i="37"/>
  <c r="EHD460" i="37"/>
  <c r="EHE460" i="37"/>
  <c r="EHF460" i="37"/>
  <c r="EHG460" i="37"/>
  <c r="EHH460" i="37"/>
  <c r="EHI460" i="37"/>
  <c r="EHJ460" i="37"/>
  <c r="EHK460" i="37"/>
  <c r="EHL460" i="37"/>
  <c r="EHM460" i="37"/>
  <c r="EHN460" i="37"/>
  <c r="EHO460" i="37"/>
  <c r="EHP460" i="37"/>
  <c r="EHQ460" i="37"/>
  <c r="EHR460" i="37"/>
  <c r="EHS460" i="37"/>
  <c r="EHT460" i="37"/>
  <c r="EHU460" i="37"/>
  <c r="EHV460" i="37"/>
  <c r="EHW460" i="37"/>
  <c r="EHX460" i="37"/>
  <c r="EHY460" i="37"/>
  <c r="EHZ460" i="37"/>
  <c r="EIA460" i="37"/>
  <c r="EIB460" i="37"/>
  <c r="EIC460" i="37"/>
  <c r="EID460" i="37"/>
  <c r="EIE460" i="37"/>
  <c r="EIF460" i="37"/>
  <c r="EIG460" i="37"/>
  <c r="EIH460" i="37"/>
  <c r="EII460" i="37"/>
  <c r="EIJ460" i="37"/>
  <c r="EIK460" i="37"/>
  <c r="EIL460" i="37"/>
  <c r="EIM460" i="37"/>
  <c r="EIN460" i="37"/>
  <c r="EIO460" i="37"/>
  <c r="EIP460" i="37"/>
  <c r="EIQ460" i="37"/>
  <c r="EIR460" i="37"/>
  <c r="EIS460" i="37"/>
  <c r="EIT460" i="37"/>
  <c r="EIU460" i="37"/>
  <c r="EIV460" i="37"/>
  <c r="EIW460" i="37"/>
  <c r="EIX460" i="37"/>
  <c r="EIY460" i="37"/>
  <c r="EIZ460" i="37"/>
  <c r="EJA460" i="37"/>
  <c r="EJB460" i="37"/>
  <c r="EJC460" i="37"/>
  <c r="EJD460" i="37"/>
  <c r="EJE460" i="37"/>
  <c r="EJF460" i="37"/>
  <c r="EJG460" i="37"/>
  <c r="EJH460" i="37"/>
  <c r="EJI460" i="37"/>
  <c r="EJJ460" i="37"/>
  <c r="EJK460" i="37"/>
  <c r="EJL460" i="37"/>
  <c r="EJM460" i="37"/>
  <c r="EJN460" i="37"/>
  <c r="EJO460" i="37"/>
  <c r="EJP460" i="37"/>
  <c r="EJQ460" i="37"/>
  <c r="EJR460" i="37"/>
  <c r="EJS460" i="37"/>
  <c r="EJT460" i="37"/>
  <c r="EJU460" i="37"/>
  <c r="EJV460" i="37"/>
  <c r="EJW460" i="37"/>
  <c r="EJX460" i="37"/>
  <c r="EJY460" i="37"/>
  <c r="EJZ460" i="37"/>
  <c r="EKA460" i="37"/>
  <c r="EKB460" i="37"/>
  <c r="EKC460" i="37"/>
  <c r="EKD460" i="37"/>
  <c r="EKE460" i="37"/>
  <c r="EKF460" i="37"/>
  <c r="EKG460" i="37"/>
  <c r="EKH460" i="37"/>
  <c r="EKI460" i="37"/>
  <c r="EKJ460" i="37"/>
  <c r="EKK460" i="37"/>
  <c r="EKL460" i="37"/>
  <c r="EKM460" i="37"/>
  <c r="EKN460" i="37"/>
  <c r="EKO460" i="37"/>
  <c r="EKP460" i="37"/>
  <c r="EKQ460" i="37"/>
  <c r="EKR460" i="37"/>
  <c r="EKS460" i="37"/>
  <c r="EKT460" i="37"/>
  <c r="EKU460" i="37"/>
  <c r="EKV460" i="37"/>
  <c r="EKW460" i="37"/>
  <c r="EKX460" i="37"/>
  <c r="EKY460" i="37"/>
  <c r="EKZ460" i="37"/>
  <c r="ELA460" i="37"/>
  <c r="ELB460" i="37"/>
  <c r="ELC460" i="37"/>
  <c r="ELD460" i="37"/>
  <c r="ELE460" i="37"/>
  <c r="ELF460" i="37"/>
  <c r="ELG460" i="37"/>
  <c r="ELH460" i="37"/>
  <c r="ELI460" i="37"/>
  <c r="ELJ460" i="37"/>
  <c r="ELK460" i="37"/>
  <c r="ELL460" i="37"/>
  <c r="ELM460" i="37"/>
  <c r="ELN460" i="37"/>
  <c r="ELO460" i="37"/>
  <c r="ELP460" i="37"/>
  <c r="ELQ460" i="37"/>
  <c r="ELR460" i="37"/>
  <c r="ELS460" i="37"/>
  <c r="ELT460" i="37"/>
  <c r="ELU460" i="37"/>
  <c r="ELV460" i="37"/>
  <c r="ELW460" i="37"/>
  <c r="ELX460" i="37"/>
  <c r="ELY460" i="37"/>
  <c r="ELZ460" i="37"/>
  <c r="EMA460" i="37"/>
  <c r="EMB460" i="37"/>
  <c r="EMC460" i="37"/>
  <c r="EMD460" i="37"/>
  <c r="EME460" i="37"/>
  <c r="EMF460" i="37"/>
  <c r="EMG460" i="37"/>
  <c r="EMH460" i="37"/>
  <c r="EMI460" i="37"/>
  <c r="EMJ460" i="37"/>
  <c r="EMK460" i="37"/>
  <c r="EML460" i="37"/>
  <c r="EMM460" i="37"/>
  <c r="EMN460" i="37"/>
  <c r="EMO460" i="37"/>
  <c r="EMP460" i="37"/>
  <c r="EMQ460" i="37"/>
  <c r="EMR460" i="37"/>
  <c r="EMS460" i="37"/>
  <c r="EMT460" i="37"/>
  <c r="EMU460" i="37"/>
  <c r="EMV460" i="37"/>
  <c r="EMW460" i="37"/>
  <c r="EMX460" i="37"/>
  <c r="EMY460" i="37"/>
  <c r="EMZ460" i="37"/>
  <c r="ENA460" i="37"/>
  <c r="ENB460" i="37"/>
  <c r="ENC460" i="37"/>
  <c r="END460" i="37"/>
  <c r="ENE460" i="37"/>
  <c r="ENF460" i="37"/>
  <c r="ENG460" i="37"/>
  <c r="ENH460" i="37"/>
  <c r="ENI460" i="37"/>
  <c r="ENJ460" i="37"/>
  <c r="ENK460" i="37"/>
  <c r="ENL460" i="37"/>
  <c r="ENM460" i="37"/>
  <c r="ENN460" i="37"/>
  <c r="ENO460" i="37"/>
  <c r="ENP460" i="37"/>
  <c r="ENQ460" i="37"/>
  <c r="ENR460" i="37"/>
  <c r="ENS460" i="37"/>
  <c r="ENT460" i="37"/>
  <c r="ENU460" i="37"/>
  <c r="ENV460" i="37"/>
  <c r="ENW460" i="37"/>
  <c r="ENX460" i="37"/>
  <c r="ENY460" i="37"/>
  <c r="ENZ460" i="37"/>
  <c r="EOA460" i="37"/>
  <c r="EOB460" i="37"/>
  <c r="EOC460" i="37"/>
  <c r="EOD460" i="37"/>
  <c r="EOE460" i="37"/>
  <c r="EOF460" i="37"/>
  <c r="EOG460" i="37"/>
  <c r="EOH460" i="37"/>
  <c r="EOI460" i="37"/>
  <c r="EOJ460" i="37"/>
  <c r="EOK460" i="37"/>
  <c r="EOL460" i="37"/>
  <c r="EOM460" i="37"/>
  <c r="EON460" i="37"/>
  <c r="EOO460" i="37"/>
  <c r="EOP460" i="37"/>
  <c r="EOQ460" i="37"/>
  <c r="EOR460" i="37"/>
  <c r="EOS460" i="37"/>
  <c r="EOT460" i="37"/>
  <c r="EOU460" i="37"/>
  <c r="EOV460" i="37"/>
  <c r="EOW460" i="37"/>
  <c r="EOX460" i="37"/>
  <c r="EOY460" i="37"/>
  <c r="EOZ460" i="37"/>
  <c r="EPA460" i="37"/>
  <c r="EPB460" i="37"/>
  <c r="EPC460" i="37"/>
  <c r="EPD460" i="37"/>
  <c r="EPE460" i="37"/>
  <c r="EPF460" i="37"/>
  <c r="EPG460" i="37"/>
  <c r="EPH460" i="37"/>
  <c r="EPI460" i="37"/>
  <c r="EPJ460" i="37"/>
  <c r="EPK460" i="37"/>
  <c r="EPL460" i="37"/>
  <c r="EPM460" i="37"/>
  <c r="EPN460" i="37"/>
  <c r="EPO460" i="37"/>
  <c r="EPP460" i="37"/>
  <c r="EPQ460" i="37"/>
  <c r="EPR460" i="37"/>
  <c r="EPS460" i="37"/>
  <c r="EPT460" i="37"/>
  <c r="EPU460" i="37"/>
  <c r="EPV460" i="37"/>
  <c r="EPW460" i="37"/>
  <c r="EPX460" i="37"/>
  <c r="EPY460" i="37"/>
  <c r="EPZ460" i="37"/>
  <c r="EQA460" i="37"/>
  <c r="EQB460" i="37"/>
  <c r="EQC460" i="37"/>
  <c r="EQD460" i="37"/>
  <c r="EQE460" i="37"/>
  <c r="EQF460" i="37"/>
  <c r="EQG460" i="37"/>
  <c r="EQH460" i="37"/>
  <c r="EQI460" i="37"/>
  <c r="EQJ460" i="37"/>
  <c r="EQK460" i="37"/>
  <c r="EQL460" i="37"/>
  <c r="EQM460" i="37"/>
  <c r="EQN460" i="37"/>
  <c r="EQO460" i="37"/>
  <c r="EQP460" i="37"/>
  <c r="EQQ460" i="37"/>
  <c r="EQR460" i="37"/>
  <c r="EQS460" i="37"/>
  <c r="EQT460" i="37"/>
  <c r="EQU460" i="37"/>
  <c r="EQV460" i="37"/>
  <c r="EQW460" i="37"/>
  <c r="EQX460" i="37"/>
  <c r="EQY460" i="37"/>
  <c r="EQZ460" i="37"/>
  <c r="ERA460" i="37"/>
  <c r="ERB460" i="37"/>
  <c r="ERC460" i="37"/>
  <c r="ERD460" i="37"/>
  <c r="ERE460" i="37"/>
  <c r="ERF460" i="37"/>
  <c r="ERG460" i="37"/>
  <c r="ERH460" i="37"/>
  <c r="ERI460" i="37"/>
  <c r="ERJ460" i="37"/>
  <c r="ERK460" i="37"/>
  <c r="ERL460" i="37"/>
  <c r="ERM460" i="37"/>
  <c r="ERN460" i="37"/>
  <c r="ERO460" i="37"/>
  <c r="ERP460" i="37"/>
  <c r="ERQ460" i="37"/>
  <c r="ERR460" i="37"/>
  <c r="ERS460" i="37"/>
  <c r="ERT460" i="37"/>
  <c r="ERU460" i="37"/>
  <c r="ERV460" i="37"/>
  <c r="ERW460" i="37"/>
  <c r="ERX460" i="37"/>
  <c r="ERY460" i="37"/>
  <c r="ERZ460" i="37"/>
  <c r="ESA460" i="37"/>
  <c r="ESB460" i="37"/>
  <c r="ESC460" i="37"/>
  <c r="ESD460" i="37"/>
  <c r="ESE460" i="37"/>
  <c r="ESF460" i="37"/>
  <c r="ESG460" i="37"/>
  <c r="ESH460" i="37"/>
  <c r="ESI460" i="37"/>
  <c r="ESJ460" i="37"/>
  <c r="ESK460" i="37"/>
  <c r="ESL460" i="37"/>
  <c r="ESM460" i="37"/>
  <c r="ESN460" i="37"/>
  <c r="ESO460" i="37"/>
  <c r="ESP460" i="37"/>
  <c r="ESQ460" i="37"/>
  <c r="ESR460" i="37"/>
  <c r="ESS460" i="37"/>
  <c r="EST460" i="37"/>
  <c r="ESU460" i="37"/>
  <c r="ESV460" i="37"/>
  <c r="ESW460" i="37"/>
  <c r="ESX460" i="37"/>
  <c r="ESY460" i="37"/>
  <c r="ESZ460" i="37"/>
  <c r="ETA460" i="37"/>
  <c r="ETB460" i="37"/>
  <c r="ETC460" i="37"/>
  <c r="ETD460" i="37"/>
  <c r="ETE460" i="37"/>
  <c r="ETF460" i="37"/>
  <c r="ETG460" i="37"/>
  <c r="ETH460" i="37"/>
  <c r="ETI460" i="37"/>
  <c r="ETJ460" i="37"/>
  <c r="ETK460" i="37"/>
  <c r="ETL460" i="37"/>
  <c r="ETM460" i="37"/>
  <c r="ETN460" i="37"/>
  <c r="ETO460" i="37"/>
  <c r="ETP460" i="37"/>
  <c r="ETQ460" i="37"/>
  <c r="ETR460" i="37"/>
  <c r="ETS460" i="37"/>
  <c r="ETT460" i="37"/>
  <c r="ETU460" i="37"/>
  <c r="ETV460" i="37"/>
  <c r="ETW460" i="37"/>
  <c r="ETX460" i="37"/>
  <c r="ETY460" i="37"/>
  <c r="ETZ460" i="37"/>
  <c r="EUA460" i="37"/>
  <c r="EUB460" i="37"/>
  <c r="EUC460" i="37"/>
  <c r="EUD460" i="37"/>
  <c r="EUE460" i="37"/>
  <c r="EUF460" i="37"/>
  <c r="EUG460" i="37"/>
  <c r="EUH460" i="37"/>
  <c r="EUI460" i="37"/>
  <c r="EUJ460" i="37"/>
  <c r="EUK460" i="37"/>
  <c r="EUL460" i="37"/>
  <c r="EUM460" i="37"/>
  <c r="EUN460" i="37"/>
  <c r="EUO460" i="37"/>
  <c r="EUP460" i="37"/>
  <c r="EUQ460" i="37"/>
  <c r="EUR460" i="37"/>
  <c r="EUS460" i="37"/>
  <c r="EUT460" i="37"/>
  <c r="EUU460" i="37"/>
  <c r="EUV460" i="37"/>
  <c r="EUW460" i="37"/>
  <c r="EUX460" i="37"/>
  <c r="EUY460" i="37"/>
  <c r="EUZ460" i="37"/>
  <c r="EVA460" i="37"/>
  <c r="EVB460" i="37"/>
  <c r="EVC460" i="37"/>
  <c r="EVD460" i="37"/>
  <c r="EVE460" i="37"/>
  <c r="EVF460" i="37"/>
  <c r="EVG460" i="37"/>
  <c r="EVH460" i="37"/>
  <c r="EVI460" i="37"/>
  <c r="EVJ460" i="37"/>
  <c r="EVK460" i="37"/>
  <c r="EVL460" i="37"/>
  <c r="EVM460" i="37"/>
  <c r="EVN460" i="37"/>
  <c r="EVO460" i="37"/>
  <c r="EVP460" i="37"/>
  <c r="EVQ460" i="37"/>
  <c r="EVR460" i="37"/>
  <c r="EVS460" i="37"/>
  <c r="EVT460" i="37"/>
  <c r="EVU460" i="37"/>
  <c r="EVV460" i="37"/>
  <c r="EVW460" i="37"/>
  <c r="EVX460" i="37"/>
  <c r="EVY460" i="37"/>
  <c r="EVZ460" i="37"/>
  <c r="EWA460" i="37"/>
  <c r="EWB460" i="37"/>
  <c r="EWC460" i="37"/>
  <c r="EWD460" i="37"/>
  <c r="EWE460" i="37"/>
  <c r="EWF460" i="37"/>
  <c r="EWG460" i="37"/>
  <c r="EWH460" i="37"/>
  <c r="EWI460" i="37"/>
  <c r="EWJ460" i="37"/>
  <c r="EWK460" i="37"/>
  <c r="EWL460" i="37"/>
  <c r="EWM460" i="37"/>
  <c r="EWN460" i="37"/>
  <c r="EWO460" i="37"/>
  <c r="EWP460" i="37"/>
  <c r="EWQ460" i="37"/>
  <c r="EWR460" i="37"/>
  <c r="EWS460" i="37"/>
  <c r="EWT460" i="37"/>
  <c r="EWU460" i="37"/>
  <c r="EWV460" i="37"/>
  <c r="EWW460" i="37"/>
  <c r="EWX460" i="37"/>
  <c r="EWY460" i="37"/>
  <c r="EWZ460" i="37"/>
  <c r="EXA460" i="37"/>
  <c r="EXB460" i="37"/>
  <c r="EXC460" i="37"/>
  <c r="EXD460" i="37"/>
  <c r="EXE460" i="37"/>
  <c r="EXF460" i="37"/>
  <c r="EXG460" i="37"/>
  <c r="EXH460" i="37"/>
  <c r="EXI460" i="37"/>
  <c r="EXJ460" i="37"/>
  <c r="EXK460" i="37"/>
  <c r="EXL460" i="37"/>
  <c r="EXM460" i="37"/>
  <c r="EXN460" i="37"/>
  <c r="EXO460" i="37"/>
  <c r="EXP460" i="37"/>
  <c r="EXQ460" i="37"/>
  <c r="EXR460" i="37"/>
  <c r="EXS460" i="37"/>
  <c r="EXT460" i="37"/>
  <c r="EXU460" i="37"/>
  <c r="EXV460" i="37"/>
  <c r="EXW460" i="37"/>
  <c r="EXX460" i="37"/>
  <c r="EXY460" i="37"/>
  <c r="EXZ460" i="37"/>
  <c r="EYA460" i="37"/>
  <c r="EYB460" i="37"/>
  <c r="EYC460" i="37"/>
  <c r="EYD460" i="37"/>
  <c r="EYE460" i="37"/>
  <c r="EYF460" i="37"/>
  <c r="EYG460" i="37"/>
  <c r="EYH460" i="37"/>
  <c r="EYI460" i="37"/>
  <c r="EYJ460" i="37"/>
  <c r="EYK460" i="37"/>
  <c r="EYL460" i="37"/>
  <c r="EYM460" i="37"/>
  <c r="EYN460" i="37"/>
  <c r="EYO460" i="37"/>
  <c r="EYP460" i="37"/>
  <c r="EYQ460" i="37"/>
  <c r="EYR460" i="37"/>
  <c r="EYS460" i="37"/>
  <c r="EYT460" i="37"/>
  <c r="EYU460" i="37"/>
  <c r="EYV460" i="37"/>
  <c r="EYW460" i="37"/>
  <c r="EYX460" i="37"/>
  <c r="EYY460" i="37"/>
  <c r="EYZ460" i="37"/>
  <c r="EZA460" i="37"/>
  <c r="EZB460" i="37"/>
  <c r="EZC460" i="37"/>
  <c r="EZD460" i="37"/>
  <c r="EZE460" i="37"/>
  <c r="EZF460" i="37"/>
  <c r="EZG460" i="37"/>
  <c r="EZH460" i="37"/>
  <c r="EZI460" i="37"/>
  <c r="EZJ460" i="37"/>
  <c r="EZK460" i="37"/>
  <c r="EZL460" i="37"/>
  <c r="EZM460" i="37"/>
  <c r="EZN460" i="37"/>
  <c r="EZO460" i="37"/>
  <c r="EZP460" i="37"/>
  <c r="EZQ460" i="37"/>
  <c r="EZR460" i="37"/>
  <c r="EZS460" i="37"/>
  <c r="EZT460" i="37"/>
  <c r="EZU460" i="37"/>
  <c r="EZV460" i="37"/>
  <c r="EZW460" i="37"/>
  <c r="EZX460" i="37"/>
  <c r="EZY460" i="37"/>
  <c r="EZZ460" i="37"/>
  <c r="FAA460" i="37"/>
  <c r="FAB460" i="37"/>
  <c r="FAC460" i="37"/>
  <c r="FAD460" i="37"/>
  <c r="FAE460" i="37"/>
  <c r="FAF460" i="37"/>
  <c r="FAG460" i="37"/>
  <c r="FAH460" i="37"/>
  <c r="FAI460" i="37"/>
  <c r="FAJ460" i="37"/>
  <c r="FAK460" i="37"/>
  <c r="FAL460" i="37"/>
  <c r="FAM460" i="37"/>
  <c r="FAN460" i="37"/>
  <c r="FAO460" i="37"/>
  <c r="FAP460" i="37"/>
  <c r="FAQ460" i="37"/>
  <c r="FAR460" i="37"/>
  <c r="FAS460" i="37"/>
  <c r="FAT460" i="37"/>
  <c r="FAU460" i="37"/>
  <c r="FAV460" i="37"/>
  <c r="FAW460" i="37"/>
  <c r="FAX460" i="37"/>
  <c r="FAY460" i="37"/>
  <c r="FAZ460" i="37"/>
  <c r="FBA460" i="37"/>
  <c r="FBB460" i="37"/>
  <c r="FBC460" i="37"/>
  <c r="FBD460" i="37"/>
  <c r="FBE460" i="37"/>
  <c r="FBF460" i="37"/>
  <c r="FBG460" i="37"/>
  <c r="FBH460" i="37"/>
  <c r="FBI460" i="37"/>
  <c r="FBJ460" i="37"/>
  <c r="FBK460" i="37"/>
  <c r="FBL460" i="37"/>
  <c r="FBM460" i="37"/>
  <c r="FBN460" i="37"/>
  <c r="FBO460" i="37"/>
  <c r="FBP460" i="37"/>
  <c r="FBQ460" i="37"/>
  <c r="FBR460" i="37"/>
  <c r="FBS460" i="37"/>
  <c r="FBT460" i="37"/>
  <c r="FBU460" i="37"/>
  <c r="FBV460" i="37"/>
  <c r="FBW460" i="37"/>
  <c r="FBX460" i="37"/>
  <c r="FBY460" i="37"/>
  <c r="FBZ460" i="37"/>
  <c r="FCA460" i="37"/>
  <c r="FCB460" i="37"/>
  <c r="FCC460" i="37"/>
  <c r="FCD460" i="37"/>
  <c r="FCE460" i="37"/>
  <c r="FCF460" i="37"/>
  <c r="FCG460" i="37"/>
  <c r="FCH460" i="37"/>
  <c r="FCI460" i="37"/>
  <c r="FCJ460" i="37"/>
  <c r="FCK460" i="37"/>
  <c r="FCL460" i="37"/>
  <c r="FCM460" i="37"/>
  <c r="FCN460" i="37"/>
  <c r="FCO460" i="37"/>
  <c r="FCP460" i="37"/>
  <c r="FCQ460" i="37"/>
  <c r="FCR460" i="37"/>
  <c r="FCS460" i="37"/>
  <c r="FCT460" i="37"/>
  <c r="FCU460" i="37"/>
  <c r="FCV460" i="37"/>
  <c r="FCW460" i="37"/>
  <c r="FCX460" i="37"/>
  <c r="FCY460" i="37"/>
  <c r="FCZ460" i="37"/>
  <c r="FDA460" i="37"/>
  <c r="FDB460" i="37"/>
  <c r="FDC460" i="37"/>
  <c r="FDD460" i="37"/>
  <c r="FDE460" i="37"/>
  <c r="FDF460" i="37"/>
  <c r="FDG460" i="37"/>
  <c r="FDH460" i="37"/>
  <c r="FDI460" i="37"/>
  <c r="FDJ460" i="37"/>
  <c r="FDK460" i="37"/>
  <c r="FDL460" i="37"/>
  <c r="FDM460" i="37"/>
  <c r="FDN460" i="37"/>
  <c r="FDO460" i="37"/>
  <c r="FDP460" i="37"/>
  <c r="FDQ460" i="37"/>
  <c r="FDR460" i="37"/>
  <c r="FDS460" i="37"/>
  <c r="FDT460" i="37"/>
  <c r="FDU460" i="37"/>
  <c r="FDV460" i="37"/>
  <c r="FDW460" i="37"/>
  <c r="FDX460" i="37"/>
  <c r="FDY460" i="37"/>
  <c r="FDZ460" i="37"/>
  <c r="FEA460" i="37"/>
  <c r="FEB460" i="37"/>
  <c r="FEC460" i="37"/>
  <c r="FED460" i="37"/>
  <c r="FEE460" i="37"/>
  <c r="FEF460" i="37"/>
  <c r="FEG460" i="37"/>
  <c r="FEH460" i="37"/>
  <c r="FEI460" i="37"/>
  <c r="FEJ460" i="37"/>
  <c r="FEK460" i="37"/>
  <c r="FEL460" i="37"/>
  <c r="FEM460" i="37"/>
  <c r="FEN460" i="37"/>
  <c r="FEO460" i="37"/>
  <c r="FEP460" i="37"/>
  <c r="FEQ460" i="37"/>
  <c r="FER460" i="37"/>
  <c r="FES460" i="37"/>
  <c r="FET460" i="37"/>
  <c r="FEU460" i="37"/>
  <c r="FEV460" i="37"/>
  <c r="FEW460" i="37"/>
  <c r="FEX460" i="37"/>
  <c r="FEY460" i="37"/>
  <c r="FEZ460" i="37"/>
  <c r="FFA460" i="37"/>
  <c r="FFB460" i="37"/>
  <c r="FFC460" i="37"/>
  <c r="FFD460" i="37"/>
  <c r="FFE460" i="37"/>
  <c r="FFF460" i="37"/>
  <c r="FFG460" i="37"/>
  <c r="FFH460" i="37"/>
  <c r="FFI460" i="37"/>
  <c r="FFJ460" i="37"/>
  <c r="FFK460" i="37"/>
  <c r="FFL460" i="37"/>
  <c r="FFM460" i="37"/>
  <c r="FFN460" i="37"/>
  <c r="FFO460" i="37"/>
  <c r="FFP460" i="37"/>
  <c r="FFQ460" i="37"/>
  <c r="FFR460" i="37"/>
  <c r="FFS460" i="37"/>
  <c r="FFT460" i="37"/>
  <c r="FFU460" i="37"/>
  <c r="FFV460" i="37"/>
  <c r="FFW460" i="37"/>
  <c r="FFX460" i="37"/>
  <c r="FFY460" i="37"/>
  <c r="FFZ460" i="37"/>
  <c r="FGA460" i="37"/>
  <c r="FGB460" i="37"/>
  <c r="FGC460" i="37"/>
  <c r="FGD460" i="37"/>
  <c r="FGE460" i="37"/>
  <c r="FGF460" i="37"/>
  <c r="FGG460" i="37"/>
  <c r="FGH460" i="37"/>
  <c r="FGI460" i="37"/>
  <c r="FGJ460" i="37"/>
  <c r="FGK460" i="37"/>
  <c r="FGL460" i="37"/>
  <c r="FGM460" i="37"/>
  <c r="FGN460" i="37"/>
  <c r="FGO460" i="37"/>
  <c r="FGP460" i="37"/>
  <c r="FGQ460" i="37"/>
  <c r="FGR460" i="37"/>
  <c r="FGS460" i="37"/>
  <c r="FGT460" i="37"/>
  <c r="FGU460" i="37"/>
  <c r="FGV460" i="37"/>
  <c r="FGW460" i="37"/>
  <c r="FGX460" i="37"/>
  <c r="FGY460" i="37"/>
  <c r="FGZ460" i="37"/>
  <c r="FHA460" i="37"/>
  <c r="FHB460" i="37"/>
  <c r="FHC460" i="37"/>
  <c r="FHD460" i="37"/>
  <c r="FHE460" i="37"/>
  <c r="FHF460" i="37"/>
  <c r="FHG460" i="37"/>
  <c r="FHH460" i="37"/>
  <c r="FHI460" i="37"/>
  <c r="FHJ460" i="37"/>
  <c r="FHK460" i="37"/>
  <c r="FHL460" i="37"/>
  <c r="FHM460" i="37"/>
  <c r="FHN460" i="37"/>
  <c r="FHO460" i="37"/>
  <c r="FHP460" i="37"/>
  <c r="FHQ460" i="37"/>
  <c r="FHR460" i="37"/>
  <c r="FHS460" i="37"/>
  <c r="FHT460" i="37"/>
  <c r="FHU460" i="37"/>
  <c r="FHV460" i="37"/>
  <c r="FHW460" i="37"/>
  <c r="FHX460" i="37"/>
  <c r="FHY460" i="37"/>
  <c r="FHZ460" i="37"/>
  <c r="FIA460" i="37"/>
  <c r="FIB460" i="37"/>
  <c r="FIC460" i="37"/>
  <c r="FID460" i="37"/>
  <c r="FIE460" i="37"/>
  <c r="FIF460" i="37"/>
  <c r="FIG460" i="37"/>
  <c r="FIH460" i="37"/>
  <c r="FII460" i="37"/>
  <c r="FIJ460" i="37"/>
  <c r="FIK460" i="37"/>
  <c r="FIL460" i="37"/>
  <c r="FIM460" i="37"/>
  <c r="FIN460" i="37"/>
  <c r="FIO460" i="37"/>
  <c r="FIP460" i="37"/>
  <c r="FIQ460" i="37"/>
  <c r="FIR460" i="37"/>
  <c r="FIS460" i="37"/>
  <c r="FIT460" i="37"/>
  <c r="FIU460" i="37"/>
  <c r="FIV460" i="37"/>
  <c r="FIW460" i="37"/>
  <c r="FIX460" i="37"/>
  <c r="FIY460" i="37"/>
  <c r="FIZ460" i="37"/>
  <c r="FJA460" i="37"/>
  <c r="FJB460" i="37"/>
  <c r="FJC460" i="37"/>
  <c r="FJD460" i="37"/>
  <c r="FJE460" i="37"/>
  <c r="FJF460" i="37"/>
  <c r="FJG460" i="37"/>
  <c r="FJH460" i="37"/>
  <c r="FJI460" i="37"/>
  <c r="FJJ460" i="37"/>
  <c r="FJK460" i="37"/>
  <c r="FJL460" i="37"/>
  <c r="FJM460" i="37"/>
  <c r="FJN460" i="37"/>
  <c r="FJO460" i="37"/>
  <c r="FJP460" i="37"/>
  <c r="FJQ460" i="37"/>
  <c r="FJR460" i="37"/>
  <c r="FJS460" i="37"/>
  <c r="FJT460" i="37"/>
  <c r="FJU460" i="37"/>
  <c r="FJV460" i="37"/>
  <c r="FJW460" i="37"/>
  <c r="FJX460" i="37"/>
  <c r="FJY460" i="37"/>
  <c r="FJZ460" i="37"/>
  <c r="FKA460" i="37"/>
  <c r="FKB460" i="37"/>
  <c r="FKC460" i="37"/>
  <c r="FKD460" i="37"/>
  <c r="FKE460" i="37"/>
  <c r="FKF460" i="37"/>
  <c r="FKG460" i="37"/>
  <c r="FKH460" i="37"/>
  <c r="FKI460" i="37"/>
  <c r="FKJ460" i="37"/>
  <c r="FKK460" i="37"/>
  <c r="FKL460" i="37"/>
  <c r="FKM460" i="37"/>
  <c r="FKN460" i="37"/>
  <c r="FKO460" i="37"/>
  <c r="FKP460" i="37"/>
  <c r="FKQ460" i="37"/>
  <c r="FKR460" i="37"/>
  <c r="FKS460" i="37"/>
  <c r="FKT460" i="37"/>
  <c r="FKU460" i="37"/>
  <c r="FKV460" i="37"/>
  <c r="FKW460" i="37"/>
  <c r="FKX460" i="37"/>
  <c r="FKY460" i="37"/>
  <c r="FKZ460" i="37"/>
  <c r="FLA460" i="37"/>
  <c r="FLB460" i="37"/>
  <c r="FLC460" i="37"/>
  <c r="FLD460" i="37"/>
  <c r="FLE460" i="37"/>
  <c r="FLF460" i="37"/>
  <c r="FLG460" i="37"/>
  <c r="FLH460" i="37"/>
  <c r="FLI460" i="37"/>
  <c r="FLJ460" i="37"/>
  <c r="FLK460" i="37"/>
  <c r="FLL460" i="37"/>
  <c r="FLM460" i="37"/>
  <c r="FLN460" i="37"/>
  <c r="FLO460" i="37"/>
  <c r="FLP460" i="37"/>
  <c r="FLQ460" i="37"/>
  <c r="FLR460" i="37"/>
  <c r="FLS460" i="37"/>
  <c r="FLT460" i="37"/>
  <c r="FLU460" i="37"/>
  <c r="FLV460" i="37"/>
  <c r="FLW460" i="37"/>
  <c r="FLX460" i="37"/>
  <c r="FLY460" i="37"/>
  <c r="FLZ460" i="37"/>
  <c r="FMA460" i="37"/>
  <c r="FMB460" i="37"/>
  <c r="FMC460" i="37"/>
  <c r="FMD460" i="37"/>
  <c r="FME460" i="37"/>
  <c r="FMF460" i="37"/>
  <c r="FMG460" i="37"/>
  <c r="FMH460" i="37"/>
  <c r="FMI460" i="37"/>
  <c r="FMJ460" i="37"/>
  <c r="FMK460" i="37"/>
  <c r="FML460" i="37"/>
  <c r="FMM460" i="37"/>
  <c r="FMN460" i="37"/>
  <c r="FMO460" i="37"/>
  <c r="FMP460" i="37"/>
  <c r="FMQ460" i="37"/>
  <c r="FMR460" i="37"/>
  <c r="FMS460" i="37"/>
  <c r="FMT460" i="37"/>
  <c r="FMU460" i="37"/>
  <c r="FMV460" i="37"/>
  <c r="FMW460" i="37"/>
  <c r="FMX460" i="37"/>
  <c r="FMY460" i="37"/>
  <c r="FMZ460" i="37"/>
  <c r="FNA460" i="37"/>
  <c r="FNB460" i="37"/>
  <c r="FNC460" i="37"/>
  <c r="FND460" i="37"/>
  <c r="FNE460" i="37"/>
  <c r="FNF460" i="37"/>
  <c r="FNG460" i="37"/>
  <c r="FNH460" i="37"/>
  <c r="FNI460" i="37"/>
  <c r="FNJ460" i="37"/>
  <c r="FNK460" i="37"/>
  <c r="FNL460" i="37"/>
  <c r="FNM460" i="37"/>
  <c r="FNN460" i="37"/>
  <c r="FNO460" i="37"/>
  <c r="FNP460" i="37"/>
  <c r="FNQ460" i="37"/>
  <c r="FNR460" i="37"/>
  <c r="FNS460" i="37"/>
  <c r="FNT460" i="37"/>
  <c r="FNU460" i="37"/>
  <c r="FNV460" i="37"/>
  <c r="FNW460" i="37"/>
  <c r="FNX460" i="37"/>
  <c r="FNY460" i="37"/>
  <c r="FNZ460" i="37"/>
  <c r="FOA460" i="37"/>
  <c r="FOB460" i="37"/>
  <c r="FOC460" i="37"/>
  <c r="FOD460" i="37"/>
  <c r="FOE460" i="37"/>
  <c r="FOF460" i="37"/>
  <c r="FOG460" i="37"/>
  <c r="FOH460" i="37"/>
  <c r="FOI460" i="37"/>
  <c r="FOJ460" i="37"/>
  <c r="FOK460" i="37"/>
  <c r="FOL460" i="37"/>
  <c r="FOM460" i="37"/>
  <c r="FON460" i="37"/>
  <c r="FOO460" i="37"/>
  <c r="FOP460" i="37"/>
  <c r="FOQ460" i="37"/>
  <c r="FOR460" i="37"/>
  <c r="FOS460" i="37"/>
  <c r="FOT460" i="37"/>
  <c r="FOU460" i="37"/>
  <c r="FOV460" i="37"/>
  <c r="FOW460" i="37"/>
  <c r="FOX460" i="37"/>
  <c r="FOY460" i="37"/>
  <c r="FOZ460" i="37"/>
  <c r="FPA460" i="37"/>
  <c r="FPB460" i="37"/>
  <c r="FPC460" i="37"/>
  <c r="FPD460" i="37"/>
  <c r="FPE460" i="37"/>
  <c r="FPF460" i="37"/>
  <c r="FPG460" i="37"/>
  <c r="FPH460" i="37"/>
  <c r="FPI460" i="37"/>
  <c r="FPJ460" i="37"/>
  <c r="FPK460" i="37"/>
  <c r="FPL460" i="37"/>
  <c r="FPM460" i="37"/>
  <c r="FPN460" i="37"/>
  <c r="FPO460" i="37"/>
  <c r="FPP460" i="37"/>
  <c r="FPQ460" i="37"/>
  <c r="FPR460" i="37"/>
  <c r="FPS460" i="37"/>
  <c r="FPT460" i="37"/>
  <c r="FPU460" i="37"/>
  <c r="FPV460" i="37"/>
  <c r="FPW460" i="37"/>
  <c r="FPX460" i="37"/>
  <c r="FPY460" i="37"/>
  <c r="FPZ460" i="37"/>
  <c r="FQA460" i="37"/>
  <c r="FQB460" i="37"/>
  <c r="FQC460" i="37"/>
  <c r="FQD460" i="37"/>
  <c r="FQE460" i="37"/>
  <c r="FQF460" i="37"/>
  <c r="FQG460" i="37"/>
  <c r="FQH460" i="37"/>
  <c r="FQI460" i="37"/>
  <c r="FQJ460" i="37"/>
  <c r="FQK460" i="37"/>
  <c r="FQL460" i="37"/>
  <c r="FQM460" i="37"/>
  <c r="FQN460" i="37"/>
  <c r="FQO460" i="37"/>
  <c r="FQP460" i="37"/>
  <c r="FQQ460" i="37"/>
  <c r="FQR460" i="37"/>
  <c r="FQS460" i="37"/>
  <c r="FQT460" i="37"/>
  <c r="FQU460" i="37"/>
  <c r="FQV460" i="37"/>
  <c r="FQW460" i="37"/>
  <c r="FQX460" i="37"/>
  <c r="FQY460" i="37"/>
  <c r="FQZ460" i="37"/>
  <c r="FRA460" i="37"/>
  <c r="FRB460" i="37"/>
  <c r="FRC460" i="37"/>
  <c r="FRD460" i="37"/>
  <c r="FRE460" i="37"/>
  <c r="FRF460" i="37"/>
  <c r="FRG460" i="37"/>
  <c r="FRH460" i="37"/>
  <c r="FRI460" i="37"/>
  <c r="FRJ460" i="37"/>
  <c r="FRK460" i="37"/>
  <c r="FRL460" i="37"/>
  <c r="FRM460" i="37"/>
  <c r="FRN460" i="37"/>
  <c r="FRO460" i="37"/>
  <c r="FRP460" i="37"/>
  <c r="FRQ460" i="37"/>
  <c r="FRR460" i="37"/>
  <c r="FRS460" i="37"/>
  <c r="FRT460" i="37"/>
  <c r="FRU460" i="37"/>
  <c r="FRV460" i="37"/>
  <c r="FRW460" i="37"/>
  <c r="FRX460" i="37"/>
  <c r="FRY460" i="37"/>
  <c r="FRZ460" i="37"/>
  <c r="FSA460" i="37"/>
  <c r="FSB460" i="37"/>
  <c r="FSC460" i="37"/>
  <c r="FSD460" i="37"/>
  <c r="FSE460" i="37"/>
  <c r="FSF460" i="37"/>
  <c r="FSG460" i="37"/>
  <c r="FSH460" i="37"/>
  <c r="FSI460" i="37"/>
  <c r="FSJ460" i="37"/>
  <c r="FSK460" i="37"/>
  <c r="FSL460" i="37"/>
  <c r="FSM460" i="37"/>
  <c r="FSN460" i="37"/>
  <c r="FSO460" i="37"/>
  <c r="FSP460" i="37"/>
  <c r="FSQ460" i="37"/>
  <c r="FSR460" i="37"/>
  <c r="FSS460" i="37"/>
  <c r="FST460" i="37"/>
  <c r="FSU460" i="37"/>
  <c r="FSV460" i="37"/>
  <c r="FSW460" i="37"/>
  <c r="FSX460" i="37"/>
  <c r="FSY460" i="37"/>
  <c r="FSZ460" i="37"/>
  <c r="FTA460" i="37"/>
  <c r="FTB460" i="37"/>
  <c r="FTC460" i="37"/>
  <c r="FTD460" i="37"/>
  <c r="FTE460" i="37"/>
  <c r="FTF460" i="37"/>
  <c r="FTG460" i="37"/>
  <c r="FTH460" i="37"/>
  <c r="FTI460" i="37"/>
  <c r="FTJ460" i="37"/>
  <c r="FTK460" i="37"/>
  <c r="FTL460" i="37"/>
  <c r="FTM460" i="37"/>
  <c r="FTN460" i="37"/>
  <c r="FTO460" i="37"/>
  <c r="FTP460" i="37"/>
  <c r="FTQ460" i="37"/>
  <c r="FTR460" i="37"/>
  <c r="FTS460" i="37"/>
  <c r="FTT460" i="37"/>
  <c r="FTU460" i="37"/>
  <c r="FTV460" i="37"/>
  <c r="FTW460" i="37"/>
  <c r="FTX460" i="37"/>
  <c r="FTY460" i="37"/>
  <c r="FTZ460" i="37"/>
  <c r="FUA460" i="37"/>
  <c r="FUB460" i="37"/>
  <c r="FUC460" i="37"/>
  <c r="FUD460" i="37"/>
  <c r="FUE460" i="37"/>
  <c r="FUF460" i="37"/>
  <c r="FUG460" i="37"/>
  <c r="FUH460" i="37"/>
  <c r="FUI460" i="37"/>
  <c r="FUJ460" i="37"/>
  <c r="FUK460" i="37"/>
  <c r="FUL460" i="37"/>
  <c r="FUM460" i="37"/>
  <c r="FUN460" i="37"/>
  <c r="FUO460" i="37"/>
  <c r="FUP460" i="37"/>
  <c r="FUQ460" i="37"/>
  <c r="FUR460" i="37"/>
  <c r="FUS460" i="37"/>
  <c r="FUT460" i="37"/>
  <c r="FUU460" i="37"/>
  <c r="FUV460" i="37"/>
  <c r="FUW460" i="37"/>
  <c r="FUX460" i="37"/>
  <c r="FUY460" i="37"/>
  <c r="FUZ460" i="37"/>
  <c r="FVA460" i="37"/>
  <c r="FVB460" i="37"/>
  <c r="FVC460" i="37"/>
  <c r="FVD460" i="37"/>
  <c r="FVE460" i="37"/>
  <c r="FVF460" i="37"/>
  <c r="FVG460" i="37"/>
  <c r="FVH460" i="37"/>
  <c r="FVI460" i="37"/>
  <c r="FVJ460" i="37"/>
  <c r="FVK460" i="37"/>
  <c r="FVL460" i="37"/>
  <c r="FVM460" i="37"/>
  <c r="FVN460" i="37"/>
  <c r="FVO460" i="37"/>
  <c r="FVP460" i="37"/>
  <c r="FVQ460" i="37"/>
  <c r="FVR460" i="37"/>
  <c r="FVS460" i="37"/>
  <c r="FVT460" i="37"/>
  <c r="FVU460" i="37"/>
  <c r="FVV460" i="37"/>
  <c r="FVW460" i="37"/>
  <c r="FVX460" i="37"/>
  <c r="FVY460" i="37"/>
  <c r="FVZ460" i="37"/>
  <c r="FWA460" i="37"/>
  <c r="FWB460" i="37"/>
  <c r="FWC460" i="37"/>
  <c r="FWD460" i="37"/>
  <c r="FWE460" i="37"/>
  <c r="FWF460" i="37"/>
  <c r="FWG460" i="37"/>
  <c r="FWH460" i="37"/>
  <c r="FWI460" i="37"/>
  <c r="FWJ460" i="37"/>
  <c r="FWK460" i="37"/>
  <c r="FWL460" i="37"/>
  <c r="FWM460" i="37"/>
  <c r="FWN460" i="37"/>
  <c r="FWO460" i="37"/>
  <c r="FWP460" i="37"/>
  <c r="FWQ460" i="37"/>
  <c r="FWR460" i="37"/>
  <c r="FWS460" i="37"/>
  <c r="FWT460" i="37"/>
  <c r="FWU460" i="37"/>
  <c r="FWV460" i="37"/>
  <c r="FWW460" i="37"/>
  <c r="FWX460" i="37"/>
  <c r="FWY460" i="37"/>
  <c r="FWZ460" i="37"/>
  <c r="FXA460" i="37"/>
  <c r="FXB460" i="37"/>
  <c r="FXC460" i="37"/>
  <c r="FXD460" i="37"/>
  <c r="FXE460" i="37"/>
  <c r="FXF460" i="37"/>
  <c r="FXG460" i="37"/>
  <c r="FXH460" i="37"/>
  <c r="FXI460" i="37"/>
  <c r="FXJ460" i="37"/>
  <c r="FXK460" i="37"/>
  <c r="FXL460" i="37"/>
  <c r="FXM460" i="37"/>
  <c r="FXN460" i="37"/>
  <c r="FXO460" i="37"/>
  <c r="FXP460" i="37"/>
  <c r="FXQ460" i="37"/>
  <c r="FXR460" i="37"/>
  <c r="FXS460" i="37"/>
  <c r="FXT460" i="37"/>
  <c r="FXU460" i="37"/>
  <c r="FXV460" i="37"/>
  <c r="FXW460" i="37"/>
  <c r="FXX460" i="37"/>
  <c r="FXY460" i="37"/>
  <c r="FXZ460" i="37"/>
  <c r="FYA460" i="37"/>
  <c r="FYB460" i="37"/>
  <c r="FYC460" i="37"/>
  <c r="FYD460" i="37"/>
  <c r="FYE460" i="37"/>
  <c r="FYF460" i="37"/>
  <c r="FYG460" i="37"/>
  <c r="FYH460" i="37"/>
  <c r="FYI460" i="37"/>
  <c r="FYJ460" i="37"/>
  <c r="FYK460" i="37"/>
  <c r="FYL460" i="37"/>
  <c r="FYM460" i="37"/>
  <c r="FYN460" i="37"/>
  <c r="FYO460" i="37"/>
  <c r="FYP460" i="37"/>
  <c r="FYQ460" i="37"/>
  <c r="FYR460" i="37"/>
  <c r="FYS460" i="37"/>
  <c r="FYT460" i="37"/>
  <c r="FYU460" i="37"/>
  <c r="FYV460" i="37"/>
  <c r="FYW460" i="37"/>
  <c r="FYX460" i="37"/>
  <c r="FYY460" i="37"/>
  <c r="FYZ460" i="37"/>
  <c r="FZA460" i="37"/>
  <c r="FZB460" i="37"/>
  <c r="FZC460" i="37"/>
  <c r="FZD460" i="37"/>
  <c r="FZE460" i="37"/>
  <c r="FZF460" i="37"/>
  <c r="FZG460" i="37"/>
  <c r="FZH460" i="37"/>
  <c r="FZI460" i="37"/>
  <c r="FZJ460" i="37"/>
  <c r="FZK460" i="37"/>
  <c r="FZL460" i="37"/>
  <c r="FZM460" i="37"/>
  <c r="FZN460" i="37"/>
  <c r="FZO460" i="37"/>
  <c r="FZP460" i="37"/>
  <c r="FZQ460" i="37"/>
  <c r="FZR460" i="37"/>
  <c r="FZS460" i="37"/>
  <c r="FZT460" i="37"/>
  <c r="FZU460" i="37"/>
  <c r="FZV460" i="37"/>
  <c r="FZW460" i="37"/>
  <c r="FZX460" i="37"/>
  <c r="FZY460" i="37"/>
  <c r="FZZ460" i="37"/>
  <c r="GAA460" i="37"/>
  <c r="GAB460" i="37"/>
  <c r="GAC460" i="37"/>
  <c r="GAD460" i="37"/>
  <c r="GAE460" i="37"/>
  <c r="GAF460" i="37"/>
  <c r="GAG460" i="37"/>
  <c r="GAH460" i="37"/>
  <c r="GAI460" i="37"/>
  <c r="GAJ460" i="37"/>
  <c r="GAK460" i="37"/>
  <c r="GAL460" i="37"/>
  <c r="GAM460" i="37"/>
  <c r="GAN460" i="37"/>
  <c r="GAO460" i="37"/>
  <c r="GAP460" i="37"/>
  <c r="GAQ460" i="37"/>
  <c r="GAR460" i="37"/>
  <c r="GAS460" i="37"/>
  <c r="GAT460" i="37"/>
  <c r="GAU460" i="37"/>
  <c r="GAV460" i="37"/>
  <c r="GAW460" i="37"/>
  <c r="GAX460" i="37"/>
  <c r="GAY460" i="37"/>
  <c r="GAZ460" i="37"/>
  <c r="GBA460" i="37"/>
  <c r="GBB460" i="37"/>
  <c r="GBC460" i="37"/>
  <c r="GBD460" i="37"/>
  <c r="GBE460" i="37"/>
  <c r="GBF460" i="37"/>
  <c r="GBG460" i="37"/>
  <c r="GBH460" i="37"/>
  <c r="GBI460" i="37"/>
  <c r="GBJ460" i="37"/>
  <c r="GBK460" i="37"/>
  <c r="GBL460" i="37"/>
  <c r="GBM460" i="37"/>
  <c r="GBN460" i="37"/>
  <c r="GBO460" i="37"/>
  <c r="GBP460" i="37"/>
  <c r="GBQ460" i="37"/>
  <c r="GBR460" i="37"/>
  <c r="GBS460" i="37"/>
  <c r="GBT460" i="37"/>
  <c r="GBU460" i="37"/>
  <c r="GBV460" i="37"/>
  <c r="GBW460" i="37"/>
  <c r="GBX460" i="37"/>
  <c r="GBY460" i="37"/>
  <c r="GBZ460" i="37"/>
  <c r="GCA460" i="37"/>
  <c r="GCB460" i="37"/>
  <c r="GCC460" i="37"/>
  <c r="GCD460" i="37"/>
  <c r="GCE460" i="37"/>
  <c r="GCF460" i="37"/>
  <c r="GCG460" i="37"/>
  <c r="GCH460" i="37"/>
  <c r="GCI460" i="37"/>
  <c r="GCJ460" i="37"/>
  <c r="GCK460" i="37"/>
  <c r="GCL460" i="37"/>
  <c r="GCM460" i="37"/>
  <c r="GCN460" i="37"/>
  <c r="GCO460" i="37"/>
  <c r="GCP460" i="37"/>
  <c r="GCQ460" i="37"/>
  <c r="GCR460" i="37"/>
  <c r="GCS460" i="37"/>
  <c r="GCT460" i="37"/>
  <c r="GCU460" i="37"/>
  <c r="GCV460" i="37"/>
  <c r="GCW460" i="37"/>
  <c r="GCX460" i="37"/>
  <c r="GCY460" i="37"/>
  <c r="GCZ460" i="37"/>
  <c r="GDA460" i="37"/>
  <c r="GDB460" i="37"/>
  <c r="GDC460" i="37"/>
  <c r="GDD460" i="37"/>
  <c r="GDE460" i="37"/>
  <c r="GDF460" i="37"/>
  <c r="GDG460" i="37"/>
  <c r="GDH460" i="37"/>
  <c r="GDI460" i="37"/>
  <c r="GDJ460" i="37"/>
  <c r="GDK460" i="37"/>
  <c r="GDL460" i="37"/>
  <c r="GDM460" i="37"/>
  <c r="GDN460" i="37"/>
  <c r="GDO460" i="37"/>
  <c r="GDP460" i="37"/>
  <c r="GDQ460" i="37"/>
  <c r="GDR460" i="37"/>
  <c r="GDS460" i="37"/>
  <c r="GDT460" i="37"/>
  <c r="GDU460" i="37"/>
  <c r="GDV460" i="37"/>
  <c r="GDW460" i="37"/>
  <c r="GDX460" i="37"/>
  <c r="GDY460" i="37"/>
  <c r="GDZ460" i="37"/>
  <c r="GEA460" i="37"/>
  <c r="GEB460" i="37"/>
  <c r="GEC460" i="37"/>
  <c r="GED460" i="37"/>
  <c r="GEE460" i="37"/>
  <c r="GEF460" i="37"/>
  <c r="GEG460" i="37"/>
  <c r="GEH460" i="37"/>
  <c r="GEI460" i="37"/>
  <c r="GEJ460" i="37"/>
  <c r="GEK460" i="37"/>
  <c r="GEL460" i="37"/>
  <c r="GEM460" i="37"/>
  <c r="GEN460" i="37"/>
  <c r="GEO460" i="37"/>
  <c r="GEP460" i="37"/>
  <c r="GEQ460" i="37"/>
  <c r="GER460" i="37"/>
  <c r="GES460" i="37"/>
  <c r="GET460" i="37"/>
  <c r="GEU460" i="37"/>
  <c r="GEV460" i="37"/>
  <c r="GEW460" i="37"/>
  <c r="GEX460" i="37"/>
  <c r="GEY460" i="37"/>
  <c r="GEZ460" i="37"/>
  <c r="GFA460" i="37"/>
  <c r="GFB460" i="37"/>
  <c r="GFC460" i="37"/>
  <c r="GFD460" i="37"/>
  <c r="GFE460" i="37"/>
  <c r="GFF460" i="37"/>
  <c r="GFG460" i="37"/>
  <c r="GFH460" i="37"/>
  <c r="GFI460" i="37"/>
  <c r="GFJ460" i="37"/>
  <c r="GFK460" i="37"/>
  <c r="GFL460" i="37"/>
  <c r="GFM460" i="37"/>
  <c r="GFN460" i="37"/>
  <c r="GFO460" i="37"/>
  <c r="GFP460" i="37"/>
  <c r="GFQ460" i="37"/>
  <c r="GFR460" i="37"/>
  <c r="GFS460" i="37"/>
  <c r="GFT460" i="37"/>
  <c r="GFU460" i="37"/>
  <c r="GFV460" i="37"/>
  <c r="GFW460" i="37"/>
  <c r="GFX460" i="37"/>
  <c r="GFY460" i="37"/>
  <c r="GFZ460" i="37"/>
  <c r="GGA460" i="37"/>
  <c r="GGB460" i="37"/>
  <c r="GGC460" i="37"/>
  <c r="GGD460" i="37"/>
  <c r="GGE460" i="37"/>
  <c r="GGF460" i="37"/>
  <c r="GGG460" i="37"/>
  <c r="GGH460" i="37"/>
  <c r="GGI460" i="37"/>
  <c r="GGJ460" i="37"/>
  <c r="GGK460" i="37"/>
  <c r="GGL460" i="37"/>
  <c r="GGM460" i="37"/>
  <c r="GGN460" i="37"/>
  <c r="GGO460" i="37"/>
  <c r="GGP460" i="37"/>
  <c r="GGQ460" i="37"/>
  <c r="GGR460" i="37"/>
  <c r="GGS460" i="37"/>
  <c r="GGT460" i="37"/>
  <c r="GGU460" i="37"/>
  <c r="GGV460" i="37"/>
  <c r="GGW460" i="37"/>
  <c r="GGX460" i="37"/>
  <c r="GGY460" i="37"/>
  <c r="GGZ460" i="37"/>
  <c r="GHA460" i="37"/>
  <c r="GHB460" i="37"/>
  <c r="GHC460" i="37"/>
  <c r="GHD460" i="37"/>
  <c r="GHE460" i="37"/>
  <c r="GHF460" i="37"/>
  <c r="GHG460" i="37"/>
  <c r="GHH460" i="37"/>
  <c r="GHI460" i="37"/>
  <c r="GHJ460" i="37"/>
  <c r="GHK460" i="37"/>
  <c r="GHL460" i="37"/>
  <c r="GHM460" i="37"/>
  <c r="GHN460" i="37"/>
  <c r="GHO460" i="37"/>
  <c r="GHP460" i="37"/>
  <c r="GHQ460" i="37"/>
  <c r="GHR460" i="37"/>
  <c r="GHS460" i="37"/>
  <c r="GHT460" i="37"/>
  <c r="GHU460" i="37"/>
  <c r="GHV460" i="37"/>
  <c r="GHW460" i="37"/>
  <c r="GHX460" i="37"/>
  <c r="GHY460" i="37"/>
  <c r="GHZ460" i="37"/>
  <c r="GIA460" i="37"/>
  <c r="GIB460" i="37"/>
  <c r="GIC460" i="37"/>
  <c r="GID460" i="37"/>
  <c r="GIE460" i="37"/>
  <c r="GIF460" i="37"/>
  <c r="GIG460" i="37"/>
  <c r="GIH460" i="37"/>
  <c r="GII460" i="37"/>
  <c r="GIJ460" i="37"/>
  <c r="GIK460" i="37"/>
  <c r="GIL460" i="37"/>
  <c r="GIM460" i="37"/>
  <c r="GIN460" i="37"/>
  <c r="GIO460" i="37"/>
  <c r="GIP460" i="37"/>
  <c r="GIQ460" i="37"/>
  <c r="GIR460" i="37"/>
  <c r="GIS460" i="37"/>
  <c r="GIT460" i="37"/>
  <c r="GIU460" i="37"/>
  <c r="GIV460" i="37"/>
  <c r="GIW460" i="37"/>
  <c r="GIX460" i="37"/>
  <c r="GIY460" i="37"/>
  <c r="GIZ460" i="37"/>
  <c r="GJA460" i="37"/>
  <c r="GJB460" i="37"/>
  <c r="GJC460" i="37"/>
  <c r="GJD460" i="37"/>
  <c r="GJE460" i="37"/>
  <c r="GJF460" i="37"/>
  <c r="GJG460" i="37"/>
  <c r="GJH460" i="37"/>
  <c r="GJI460" i="37"/>
  <c r="GJJ460" i="37"/>
  <c r="GJK460" i="37"/>
  <c r="GJL460" i="37"/>
  <c r="GJM460" i="37"/>
  <c r="GJN460" i="37"/>
  <c r="GJO460" i="37"/>
  <c r="GJP460" i="37"/>
  <c r="GJQ460" i="37"/>
  <c r="GJR460" i="37"/>
  <c r="GJS460" i="37"/>
  <c r="GJT460" i="37"/>
  <c r="GJU460" i="37"/>
  <c r="GJV460" i="37"/>
  <c r="GJW460" i="37"/>
  <c r="GJX460" i="37"/>
  <c r="GJY460" i="37"/>
  <c r="GJZ460" i="37"/>
  <c r="GKA460" i="37"/>
  <c r="GKB460" i="37"/>
  <c r="GKC460" i="37"/>
  <c r="GKD460" i="37"/>
  <c r="GKE460" i="37"/>
  <c r="GKF460" i="37"/>
  <c r="GKG460" i="37"/>
  <c r="GKH460" i="37"/>
  <c r="GKI460" i="37"/>
  <c r="GKJ460" i="37"/>
  <c r="GKK460" i="37"/>
  <c r="GKL460" i="37"/>
  <c r="GKM460" i="37"/>
  <c r="GKN460" i="37"/>
  <c r="GKO460" i="37"/>
  <c r="GKP460" i="37"/>
  <c r="GKQ460" i="37"/>
  <c r="GKR460" i="37"/>
  <c r="GKS460" i="37"/>
  <c r="GKT460" i="37"/>
  <c r="GKU460" i="37"/>
  <c r="GKV460" i="37"/>
  <c r="GKW460" i="37"/>
  <c r="GKX460" i="37"/>
  <c r="GKY460" i="37"/>
  <c r="GKZ460" i="37"/>
  <c r="GLA460" i="37"/>
  <c r="GLB460" i="37"/>
  <c r="GLC460" i="37"/>
  <c r="GLD460" i="37"/>
  <c r="GLE460" i="37"/>
  <c r="GLF460" i="37"/>
  <c r="GLG460" i="37"/>
  <c r="GLH460" i="37"/>
  <c r="GLI460" i="37"/>
  <c r="GLJ460" i="37"/>
  <c r="GLK460" i="37"/>
  <c r="GLL460" i="37"/>
  <c r="GLM460" i="37"/>
  <c r="GLN460" i="37"/>
  <c r="GLO460" i="37"/>
  <c r="GLP460" i="37"/>
  <c r="GLQ460" i="37"/>
  <c r="GLR460" i="37"/>
  <c r="GLS460" i="37"/>
  <c r="GLT460" i="37"/>
  <c r="GLU460" i="37"/>
  <c r="GLV460" i="37"/>
  <c r="GLW460" i="37"/>
  <c r="GLX460" i="37"/>
  <c r="GLY460" i="37"/>
  <c r="GLZ460" i="37"/>
  <c r="GMA460" i="37"/>
  <c r="GMB460" i="37"/>
  <c r="GMC460" i="37"/>
  <c r="GMD460" i="37"/>
  <c r="GME460" i="37"/>
  <c r="GMF460" i="37"/>
  <c r="GMG460" i="37"/>
  <c r="GMH460" i="37"/>
  <c r="GMI460" i="37"/>
  <c r="GMJ460" i="37"/>
  <c r="GMK460" i="37"/>
  <c r="GML460" i="37"/>
  <c r="GMM460" i="37"/>
  <c r="GMN460" i="37"/>
  <c r="GMO460" i="37"/>
  <c r="GMP460" i="37"/>
  <c r="GMQ460" i="37"/>
  <c r="GMR460" i="37"/>
  <c r="GMS460" i="37"/>
  <c r="GMT460" i="37"/>
  <c r="GMU460" i="37"/>
  <c r="GMV460" i="37"/>
  <c r="GMW460" i="37"/>
  <c r="GMX460" i="37"/>
  <c r="GMY460" i="37"/>
  <c r="GMZ460" i="37"/>
  <c r="GNA460" i="37"/>
  <c r="GNB460" i="37"/>
  <c r="GNC460" i="37"/>
  <c r="GND460" i="37"/>
  <c r="GNE460" i="37"/>
  <c r="GNF460" i="37"/>
  <c r="GNG460" i="37"/>
  <c r="GNH460" i="37"/>
  <c r="GNI460" i="37"/>
  <c r="GNJ460" i="37"/>
  <c r="GNK460" i="37"/>
  <c r="GNL460" i="37"/>
  <c r="GNM460" i="37"/>
  <c r="GNN460" i="37"/>
  <c r="GNO460" i="37"/>
  <c r="GNP460" i="37"/>
  <c r="GNQ460" i="37"/>
  <c r="GNR460" i="37"/>
  <c r="GNS460" i="37"/>
  <c r="GNT460" i="37"/>
  <c r="GNU460" i="37"/>
  <c r="GNV460" i="37"/>
  <c r="GNW460" i="37"/>
  <c r="GNX460" i="37"/>
  <c r="GNY460" i="37"/>
  <c r="GNZ460" i="37"/>
  <c r="GOA460" i="37"/>
  <c r="GOB460" i="37"/>
  <c r="GOC460" i="37"/>
  <c r="GOD460" i="37"/>
  <c r="GOE460" i="37"/>
  <c r="GOF460" i="37"/>
  <c r="GOG460" i="37"/>
  <c r="GOH460" i="37"/>
  <c r="GOI460" i="37"/>
  <c r="GOJ460" i="37"/>
  <c r="GOK460" i="37"/>
  <c r="GOL460" i="37"/>
  <c r="GOM460" i="37"/>
  <c r="GON460" i="37"/>
  <c r="GOO460" i="37"/>
  <c r="GOP460" i="37"/>
  <c r="GOQ460" i="37"/>
  <c r="GOR460" i="37"/>
  <c r="GOS460" i="37"/>
  <c r="GOT460" i="37"/>
  <c r="GOU460" i="37"/>
  <c r="GOV460" i="37"/>
  <c r="GOW460" i="37"/>
  <c r="GOX460" i="37"/>
  <c r="GOY460" i="37"/>
  <c r="GOZ460" i="37"/>
  <c r="GPA460" i="37"/>
  <c r="GPB460" i="37"/>
  <c r="GPC460" i="37"/>
  <c r="GPD460" i="37"/>
  <c r="GPE460" i="37"/>
  <c r="GPF460" i="37"/>
  <c r="GPG460" i="37"/>
  <c r="GPH460" i="37"/>
  <c r="GPI460" i="37"/>
  <c r="GPJ460" i="37"/>
  <c r="GPK460" i="37"/>
  <c r="GPL460" i="37"/>
  <c r="GPM460" i="37"/>
  <c r="GPN460" i="37"/>
  <c r="GPO460" i="37"/>
  <c r="GPP460" i="37"/>
  <c r="GPQ460" i="37"/>
  <c r="GPR460" i="37"/>
  <c r="GPS460" i="37"/>
  <c r="GPT460" i="37"/>
  <c r="GPU460" i="37"/>
  <c r="GPV460" i="37"/>
  <c r="GPW460" i="37"/>
  <c r="GPX460" i="37"/>
  <c r="GPY460" i="37"/>
  <c r="GPZ460" i="37"/>
  <c r="GQA460" i="37"/>
  <c r="GQB460" i="37"/>
  <c r="GQC460" i="37"/>
  <c r="GQD460" i="37"/>
  <c r="GQE460" i="37"/>
  <c r="GQF460" i="37"/>
  <c r="GQG460" i="37"/>
  <c r="GQH460" i="37"/>
  <c r="GQI460" i="37"/>
  <c r="GQJ460" i="37"/>
  <c r="GQK460" i="37"/>
  <c r="GQL460" i="37"/>
  <c r="GQM460" i="37"/>
  <c r="GQN460" i="37"/>
  <c r="GQO460" i="37"/>
  <c r="GQP460" i="37"/>
  <c r="GQQ460" i="37"/>
  <c r="GQR460" i="37"/>
  <c r="GQS460" i="37"/>
  <c r="GQT460" i="37"/>
  <c r="GQU460" i="37"/>
  <c r="GQV460" i="37"/>
  <c r="GQW460" i="37"/>
  <c r="GQX460" i="37"/>
  <c r="GQY460" i="37"/>
  <c r="GQZ460" i="37"/>
  <c r="GRA460" i="37"/>
  <c r="GRB460" i="37"/>
  <c r="GRC460" i="37"/>
  <c r="GRD460" i="37"/>
  <c r="GRE460" i="37"/>
  <c r="GRF460" i="37"/>
  <c r="GRG460" i="37"/>
  <c r="GRH460" i="37"/>
  <c r="GRI460" i="37"/>
  <c r="GRJ460" i="37"/>
  <c r="GRK460" i="37"/>
  <c r="GRL460" i="37"/>
  <c r="GRM460" i="37"/>
  <c r="GRN460" i="37"/>
  <c r="GRO460" i="37"/>
  <c r="GRP460" i="37"/>
  <c r="GRQ460" i="37"/>
  <c r="GRR460" i="37"/>
  <c r="GRS460" i="37"/>
  <c r="GRT460" i="37"/>
  <c r="GRU460" i="37"/>
  <c r="GRV460" i="37"/>
  <c r="GRW460" i="37"/>
  <c r="GRX460" i="37"/>
  <c r="GRY460" i="37"/>
  <c r="GRZ460" i="37"/>
  <c r="GSA460" i="37"/>
  <c r="GSB460" i="37"/>
  <c r="GSC460" i="37"/>
  <c r="GSD460" i="37"/>
  <c r="GSE460" i="37"/>
  <c r="GSF460" i="37"/>
  <c r="GSG460" i="37"/>
  <c r="GSH460" i="37"/>
  <c r="GSI460" i="37"/>
  <c r="GSJ460" i="37"/>
  <c r="GSK460" i="37"/>
  <c r="GSL460" i="37"/>
  <c r="GSM460" i="37"/>
  <c r="GSN460" i="37"/>
  <c r="GSO460" i="37"/>
  <c r="GSP460" i="37"/>
  <c r="GSQ460" i="37"/>
  <c r="GSR460" i="37"/>
  <c r="GSS460" i="37"/>
  <c r="GST460" i="37"/>
  <c r="GSU460" i="37"/>
  <c r="GSV460" i="37"/>
  <c r="GSW460" i="37"/>
  <c r="GSX460" i="37"/>
  <c r="GSY460" i="37"/>
  <c r="GSZ460" i="37"/>
  <c r="GTA460" i="37"/>
  <c r="GTB460" i="37"/>
  <c r="GTC460" i="37"/>
  <c r="GTD460" i="37"/>
  <c r="GTE460" i="37"/>
  <c r="GTF460" i="37"/>
  <c r="GTG460" i="37"/>
  <c r="GTH460" i="37"/>
  <c r="GTI460" i="37"/>
  <c r="GTJ460" i="37"/>
  <c r="GTK460" i="37"/>
  <c r="GTL460" i="37"/>
  <c r="GTM460" i="37"/>
  <c r="GTN460" i="37"/>
  <c r="GTO460" i="37"/>
  <c r="GTP460" i="37"/>
  <c r="GTQ460" i="37"/>
  <c r="GTR460" i="37"/>
  <c r="GTS460" i="37"/>
  <c r="GTT460" i="37"/>
  <c r="GTU460" i="37"/>
  <c r="GTV460" i="37"/>
  <c r="GTW460" i="37"/>
  <c r="GTX460" i="37"/>
  <c r="GTY460" i="37"/>
  <c r="GTZ460" i="37"/>
  <c r="GUA460" i="37"/>
  <c r="GUB460" i="37"/>
  <c r="GUC460" i="37"/>
  <c r="GUD460" i="37"/>
  <c r="GUE460" i="37"/>
  <c r="GUF460" i="37"/>
  <c r="GUG460" i="37"/>
  <c r="GUH460" i="37"/>
  <c r="GUI460" i="37"/>
  <c r="GUJ460" i="37"/>
  <c r="GUK460" i="37"/>
  <c r="GUL460" i="37"/>
  <c r="GUM460" i="37"/>
  <c r="GUN460" i="37"/>
  <c r="GUO460" i="37"/>
  <c r="GUP460" i="37"/>
  <c r="GUQ460" i="37"/>
  <c r="GUR460" i="37"/>
  <c r="GUS460" i="37"/>
  <c r="GUT460" i="37"/>
  <c r="GUU460" i="37"/>
  <c r="GUV460" i="37"/>
  <c r="GUW460" i="37"/>
  <c r="GUX460" i="37"/>
  <c r="GUY460" i="37"/>
  <c r="GUZ460" i="37"/>
  <c r="GVA460" i="37"/>
  <c r="GVB460" i="37"/>
  <c r="GVC460" i="37"/>
  <c r="GVD460" i="37"/>
  <c r="GVE460" i="37"/>
  <c r="GVF460" i="37"/>
  <c r="GVG460" i="37"/>
  <c r="GVH460" i="37"/>
  <c r="GVI460" i="37"/>
  <c r="GVJ460" i="37"/>
  <c r="GVK460" i="37"/>
  <c r="GVL460" i="37"/>
  <c r="GVM460" i="37"/>
  <c r="GVN460" i="37"/>
  <c r="GVO460" i="37"/>
  <c r="GVP460" i="37"/>
  <c r="GVQ460" i="37"/>
  <c r="GVR460" i="37"/>
  <c r="GVS460" i="37"/>
  <c r="GVT460" i="37"/>
  <c r="GVU460" i="37"/>
  <c r="GVV460" i="37"/>
  <c r="GVW460" i="37"/>
  <c r="GVX460" i="37"/>
  <c r="GVY460" i="37"/>
  <c r="GVZ460" i="37"/>
  <c r="GWA460" i="37"/>
  <c r="GWB460" i="37"/>
  <c r="GWC460" i="37"/>
  <c r="GWD460" i="37"/>
  <c r="GWE460" i="37"/>
  <c r="GWF460" i="37"/>
  <c r="GWG460" i="37"/>
  <c r="GWH460" i="37"/>
  <c r="GWI460" i="37"/>
  <c r="GWJ460" i="37"/>
  <c r="GWK460" i="37"/>
  <c r="GWL460" i="37"/>
  <c r="GWM460" i="37"/>
  <c r="GWN460" i="37"/>
  <c r="GWO460" i="37"/>
  <c r="GWP460" i="37"/>
  <c r="GWQ460" i="37"/>
  <c r="GWR460" i="37"/>
  <c r="GWS460" i="37"/>
  <c r="GWT460" i="37"/>
  <c r="GWU460" i="37"/>
  <c r="GWV460" i="37"/>
  <c r="GWW460" i="37"/>
  <c r="GWX460" i="37"/>
  <c r="GWY460" i="37"/>
  <c r="GWZ460" i="37"/>
  <c r="GXA460" i="37"/>
  <c r="GXB460" i="37"/>
  <c r="GXC460" i="37"/>
  <c r="GXD460" i="37"/>
  <c r="GXE460" i="37"/>
  <c r="GXF460" i="37"/>
  <c r="GXG460" i="37"/>
  <c r="GXH460" i="37"/>
  <c r="GXI460" i="37"/>
  <c r="GXJ460" i="37"/>
  <c r="GXK460" i="37"/>
  <c r="GXL460" i="37"/>
  <c r="GXM460" i="37"/>
  <c r="GXN460" i="37"/>
  <c r="GXO460" i="37"/>
  <c r="GXP460" i="37"/>
  <c r="GXQ460" i="37"/>
  <c r="GXR460" i="37"/>
  <c r="GXS460" i="37"/>
  <c r="GXT460" i="37"/>
  <c r="GXU460" i="37"/>
  <c r="GXV460" i="37"/>
  <c r="GXW460" i="37"/>
  <c r="GXX460" i="37"/>
  <c r="GXY460" i="37"/>
  <c r="GXZ460" i="37"/>
  <c r="GYA460" i="37"/>
  <c r="GYB460" i="37"/>
  <c r="GYC460" i="37"/>
  <c r="GYD460" i="37"/>
  <c r="GYE460" i="37"/>
  <c r="GYF460" i="37"/>
  <c r="GYG460" i="37"/>
  <c r="GYH460" i="37"/>
  <c r="GYI460" i="37"/>
  <c r="GYJ460" i="37"/>
  <c r="GYK460" i="37"/>
  <c r="GYL460" i="37"/>
  <c r="GYM460" i="37"/>
  <c r="GYN460" i="37"/>
  <c r="GYO460" i="37"/>
  <c r="GYP460" i="37"/>
  <c r="GYQ460" i="37"/>
  <c r="GYR460" i="37"/>
  <c r="GYS460" i="37"/>
  <c r="GYT460" i="37"/>
  <c r="GYU460" i="37"/>
  <c r="GYV460" i="37"/>
  <c r="GYW460" i="37"/>
  <c r="GYX460" i="37"/>
  <c r="GYY460" i="37"/>
  <c r="GYZ460" i="37"/>
  <c r="GZA460" i="37"/>
  <c r="GZB460" i="37"/>
  <c r="GZC460" i="37"/>
  <c r="GZD460" i="37"/>
  <c r="GZE460" i="37"/>
  <c r="GZF460" i="37"/>
  <c r="GZG460" i="37"/>
  <c r="GZH460" i="37"/>
  <c r="GZI460" i="37"/>
  <c r="GZJ460" i="37"/>
  <c r="GZK460" i="37"/>
  <c r="GZL460" i="37"/>
  <c r="GZM460" i="37"/>
  <c r="GZN460" i="37"/>
  <c r="GZO460" i="37"/>
  <c r="GZP460" i="37"/>
  <c r="GZQ460" i="37"/>
  <c r="GZR460" i="37"/>
  <c r="GZS460" i="37"/>
  <c r="GZT460" i="37"/>
  <c r="GZU460" i="37"/>
  <c r="GZV460" i="37"/>
  <c r="GZW460" i="37"/>
  <c r="GZX460" i="37"/>
  <c r="GZY460" i="37"/>
  <c r="GZZ460" i="37"/>
  <c r="HAA460" i="37"/>
  <c r="HAB460" i="37"/>
  <c r="HAC460" i="37"/>
  <c r="HAD460" i="37"/>
  <c r="HAE460" i="37"/>
  <c r="HAF460" i="37"/>
  <c r="HAG460" i="37"/>
  <c r="HAH460" i="37"/>
  <c r="HAI460" i="37"/>
  <c r="HAJ460" i="37"/>
  <c r="HAK460" i="37"/>
  <c r="HAL460" i="37"/>
  <c r="HAM460" i="37"/>
  <c r="HAN460" i="37"/>
  <c r="HAO460" i="37"/>
  <c r="HAP460" i="37"/>
  <c r="HAQ460" i="37"/>
  <c r="HAR460" i="37"/>
  <c r="HAS460" i="37"/>
  <c r="HAT460" i="37"/>
  <c r="HAU460" i="37"/>
  <c r="HAV460" i="37"/>
  <c r="HAW460" i="37"/>
  <c r="HAX460" i="37"/>
  <c r="HAY460" i="37"/>
  <c r="HAZ460" i="37"/>
  <c r="HBA460" i="37"/>
  <c r="HBB460" i="37"/>
  <c r="HBC460" i="37"/>
  <c r="HBD460" i="37"/>
  <c r="HBE460" i="37"/>
  <c r="HBF460" i="37"/>
  <c r="HBG460" i="37"/>
  <c r="HBH460" i="37"/>
  <c r="HBI460" i="37"/>
  <c r="HBJ460" i="37"/>
  <c r="HBK460" i="37"/>
  <c r="HBL460" i="37"/>
  <c r="HBM460" i="37"/>
  <c r="HBN460" i="37"/>
  <c r="HBO460" i="37"/>
  <c r="HBP460" i="37"/>
  <c r="HBQ460" i="37"/>
  <c r="HBR460" i="37"/>
  <c r="HBS460" i="37"/>
  <c r="HBT460" i="37"/>
  <c r="HBU460" i="37"/>
  <c r="HBV460" i="37"/>
  <c r="HBW460" i="37"/>
  <c r="HBX460" i="37"/>
  <c r="HBY460" i="37"/>
  <c r="HBZ460" i="37"/>
  <c r="HCA460" i="37"/>
  <c r="HCB460" i="37"/>
  <c r="HCC460" i="37"/>
  <c r="HCD460" i="37"/>
  <c r="HCE460" i="37"/>
  <c r="HCF460" i="37"/>
  <c r="HCG460" i="37"/>
  <c r="HCH460" i="37"/>
  <c r="HCI460" i="37"/>
  <c r="HCJ460" i="37"/>
  <c r="HCK460" i="37"/>
  <c r="HCL460" i="37"/>
  <c r="HCM460" i="37"/>
  <c r="HCN460" i="37"/>
  <c r="HCO460" i="37"/>
  <c r="HCP460" i="37"/>
  <c r="HCQ460" i="37"/>
  <c r="HCR460" i="37"/>
  <c r="HCS460" i="37"/>
  <c r="HCT460" i="37"/>
  <c r="HCU460" i="37"/>
  <c r="HCV460" i="37"/>
  <c r="HCW460" i="37"/>
  <c r="HCX460" i="37"/>
  <c r="HCY460" i="37"/>
  <c r="HCZ460" i="37"/>
  <c r="HDA460" i="37"/>
  <c r="HDB460" i="37"/>
  <c r="HDC460" i="37"/>
  <c r="HDD460" i="37"/>
  <c r="HDE460" i="37"/>
  <c r="HDF460" i="37"/>
  <c r="HDG460" i="37"/>
  <c r="HDH460" i="37"/>
  <c r="HDI460" i="37"/>
  <c r="HDJ460" i="37"/>
  <c r="HDK460" i="37"/>
  <c r="HDL460" i="37"/>
  <c r="HDM460" i="37"/>
  <c r="HDN460" i="37"/>
  <c r="HDO460" i="37"/>
  <c r="HDP460" i="37"/>
  <c r="HDQ460" i="37"/>
  <c r="HDR460" i="37"/>
  <c r="HDS460" i="37"/>
  <c r="HDT460" i="37"/>
  <c r="HDU460" i="37"/>
  <c r="HDV460" i="37"/>
  <c r="HDW460" i="37"/>
  <c r="HDX460" i="37"/>
  <c r="HDY460" i="37"/>
  <c r="HDZ460" i="37"/>
  <c r="HEA460" i="37"/>
  <c r="HEB460" i="37"/>
  <c r="HEC460" i="37"/>
  <c r="HED460" i="37"/>
  <c r="HEE460" i="37"/>
  <c r="HEF460" i="37"/>
  <c r="HEG460" i="37"/>
  <c r="HEH460" i="37"/>
  <c r="HEI460" i="37"/>
  <c r="HEJ460" i="37"/>
  <c r="HEK460" i="37"/>
  <c r="HEL460" i="37"/>
  <c r="HEM460" i="37"/>
  <c r="HEN460" i="37"/>
  <c r="HEO460" i="37"/>
  <c r="HEP460" i="37"/>
  <c r="HEQ460" i="37"/>
  <c r="HER460" i="37"/>
  <c r="HES460" i="37"/>
  <c r="HET460" i="37"/>
  <c r="HEU460" i="37"/>
  <c r="HEV460" i="37"/>
  <c r="HEW460" i="37"/>
  <c r="HEX460" i="37"/>
  <c r="HEY460" i="37"/>
  <c r="HEZ460" i="37"/>
  <c r="HFA460" i="37"/>
  <c r="HFB460" i="37"/>
  <c r="HFC460" i="37"/>
  <c r="HFD460" i="37"/>
  <c r="HFE460" i="37"/>
  <c r="HFF460" i="37"/>
  <c r="HFG460" i="37"/>
  <c r="HFH460" i="37"/>
  <c r="HFI460" i="37"/>
  <c r="HFJ460" i="37"/>
  <c r="HFK460" i="37"/>
  <c r="HFL460" i="37"/>
  <c r="HFM460" i="37"/>
  <c r="HFN460" i="37"/>
  <c r="HFO460" i="37"/>
  <c r="HFP460" i="37"/>
  <c r="HFQ460" i="37"/>
  <c r="HFR460" i="37"/>
  <c r="HFS460" i="37"/>
  <c r="HFT460" i="37"/>
  <c r="HFU460" i="37"/>
  <c r="HFV460" i="37"/>
  <c r="HFW460" i="37"/>
  <c r="HFX460" i="37"/>
  <c r="HFY460" i="37"/>
  <c r="HFZ460" i="37"/>
  <c r="HGA460" i="37"/>
  <c r="HGB460" i="37"/>
  <c r="HGC460" i="37"/>
  <c r="HGD460" i="37"/>
  <c r="HGE460" i="37"/>
  <c r="HGF460" i="37"/>
  <c r="HGG460" i="37"/>
  <c r="HGH460" i="37"/>
  <c r="HGI460" i="37"/>
  <c r="HGJ460" i="37"/>
  <c r="HGK460" i="37"/>
  <c r="HGL460" i="37"/>
  <c r="HGM460" i="37"/>
  <c r="HGN460" i="37"/>
  <c r="HGO460" i="37"/>
  <c r="HGP460" i="37"/>
  <c r="HGQ460" i="37"/>
  <c r="HGR460" i="37"/>
  <c r="HGS460" i="37"/>
  <c r="HGT460" i="37"/>
  <c r="HGU460" i="37"/>
  <c r="HGV460" i="37"/>
  <c r="HGW460" i="37"/>
  <c r="HGX460" i="37"/>
  <c r="HGY460" i="37"/>
  <c r="HGZ460" i="37"/>
  <c r="HHA460" i="37"/>
  <c r="HHB460" i="37"/>
  <c r="HHC460" i="37"/>
  <c r="HHD460" i="37"/>
  <c r="HHE460" i="37"/>
  <c r="HHF460" i="37"/>
  <c r="HHG460" i="37"/>
  <c r="HHH460" i="37"/>
  <c r="HHI460" i="37"/>
  <c r="HHJ460" i="37"/>
  <c r="HHK460" i="37"/>
  <c r="HHL460" i="37"/>
  <c r="HHM460" i="37"/>
  <c r="HHN460" i="37"/>
  <c r="HHO460" i="37"/>
  <c r="HHP460" i="37"/>
  <c r="HHQ460" i="37"/>
  <c r="HHR460" i="37"/>
  <c r="HHS460" i="37"/>
  <c r="HHT460" i="37"/>
  <c r="HHU460" i="37"/>
  <c r="HHV460" i="37"/>
  <c r="HHW460" i="37"/>
  <c r="HHX460" i="37"/>
  <c r="HHY460" i="37"/>
  <c r="HHZ460" i="37"/>
  <c r="HIA460" i="37"/>
  <c r="HIB460" i="37"/>
  <c r="HIC460" i="37"/>
  <c r="HID460" i="37"/>
  <c r="HIE460" i="37"/>
  <c r="HIF460" i="37"/>
  <c r="HIG460" i="37"/>
  <c r="HIH460" i="37"/>
  <c r="HII460" i="37"/>
  <c r="HIJ460" i="37"/>
  <c r="HIK460" i="37"/>
  <c r="HIL460" i="37"/>
  <c r="HIM460" i="37"/>
  <c r="HIN460" i="37"/>
  <c r="HIO460" i="37"/>
  <c r="HIP460" i="37"/>
  <c r="HIQ460" i="37"/>
  <c r="HIR460" i="37"/>
  <c r="HIS460" i="37"/>
  <c r="HIT460" i="37"/>
  <c r="HIU460" i="37"/>
  <c r="HIV460" i="37"/>
  <c r="HIW460" i="37"/>
  <c r="HIX460" i="37"/>
  <c r="HIY460" i="37"/>
  <c r="HIZ460" i="37"/>
  <c r="HJA460" i="37"/>
  <c r="HJB460" i="37"/>
  <c r="HJC460" i="37"/>
  <c r="HJD460" i="37"/>
  <c r="HJE460" i="37"/>
  <c r="HJF460" i="37"/>
  <c r="HJG460" i="37"/>
  <c r="HJH460" i="37"/>
  <c r="HJI460" i="37"/>
  <c r="HJJ460" i="37"/>
  <c r="HJK460" i="37"/>
  <c r="HJL460" i="37"/>
  <c r="HJM460" i="37"/>
  <c r="HJN460" i="37"/>
  <c r="HJO460" i="37"/>
  <c r="HJP460" i="37"/>
  <c r="HJQ460" i="37"/>
  <c r="HJR460" i="37"/>
  <c r="HJS460" i="37"/>
  <c r="HJT460" i="37"/>
  <c r="HJU460" i="37"/>
  <c r="HJV460" i="37"/>
  <c r="HJW460" i="37"/>
  <c r="HJX460" i="37"/>
  <c r="HJY460" i="37"/>
  <c r="HJZ460" i="37"/>
  <c r="HKA460" i="37"/>
  <c r="HKB460" i="37"/>
  <c r="HKC460" i="37"/>
  <c r="HKD460" i="37"/>
  <c r="HKE460" i="37"/>
  <c r="HKF460" i="37"/>
  <c r="HKG460" i="37"/>
  <c r="HKH460" i="37"/>
  <c r="HKI460" i="37"/>
  <c r="HKJ460" i="37"/>
  <c r="HKK460" i="37"/>
  <c r="HKL460" i="37"/>
  <c r="HKM460" i="37"/>
  <c r="HKN460" i="37"/>
  <c r="HKO460" i="37"/>
  <c r="HKP460" i="37"/>
  <c r="HKQ460" i="37"/>
  <c r="HKR460" i="37"/>
  <c r="HKS460" i="37"/>
  <c r="HKT460" i="37"/>
  <c r="HKU460" i="37"/>
  <c r="HKV460" i="37"/>
  <c r="HKW460" i="37"/>
  <c r="HKX460" i="37"/>
  <c r="HKY460" i="37"/>
  <c r="HKZ460" i="37"/>
  <c r="HLA460" i="37"/>
  <c r="HLB460" i="37"/>
  <c r="HLC460" i="37"/>
  <c r="HLD460" i="37"/>
  <c r="HLE460" i="37"/>
  <c r="HLF460" i="37"/>
  <c r="HLG460" i="37"/>
  <c r="HLH460" i="37"/>
  <c r="HLI460" i="37"/>
  <c r="HLJ460" i="37"/>
  <c r="HLK460" i="37"/>
  <c r="HLL460" i="37"/>
  <c r="HLM460" i="37"/>
  <c r="HLN460" i="37"/>
  <c r="HLO460" i="37"/>
  <c r="HLP460" i="37"/>
  <c r="HLQ460" i="37"/>
  <c r="HLR460" i="37"/>
  <c r="HLS460" i="37"/>
  <c r="HLT460" i="37"/>
  <c r="HLU460" i="37"/>
  <c r="HLV460" i="37"/>
  <c r="HLW460" i="37"/>
  <c r="HLX460" i="37"/>
  <c r="HLY460" i="37"/>
  <c r="HLZ460" i="37"/>
  <c r="HMA460" i="37"/>
  <c r="HMB460" i="37"/>
  <c r="HMC460" i="37"/>
  <c r="HMD460" i="37"/>
  <c r="HME460" i="37"/>
  <c r="HMF460" i="37"/>
  <c r="HMG460" i="37"/>
  <c r="HMH460" i="37"/>
  <c r="HMI460" i="37"/>
  <c r="HMJ460" i="37"/>
  <c r="HMK460" i="37"/>
  <c r="HML460" i="37"/>
  <c r="HMM460" i="37"/>
  <c r="HMN460" i="37"/>
  <c r="HMO460" i="37"/>
  <c r="HMP460" i="37"/>
  <c r="HMQ460" i="37"/>
  <c r="HMR460" i="37"/>
  <c r="HMS460" i="37"/>
  <c r="HMT460" i="37"/>
  <c r="HMU460" i="37"/>
  <c r="HMV460" i="37"/>
  <c r="HMW460" i="37"/>
  <c r="HMX460" i="37"/>
  <c r="HMY460" i="37"/>
  <c r="HMZ460" i="37"/>
  <c r="HNA460" i="37"/>
  <c r="HNB460" i="37"/>
  <c r="HNC460" i="37"/>
  <c r="HND460" i="37"/>
  <c r="HNE460" i="37"/>
  <c r="HNF460" i="37"/>
  <c r="HNG460" i="37"/>
  <c r="HNH460" i="37"/>
  <c r="HNI460" i="37"/>
  <c r="HNJ460" i="37"/>
  <c r="HNK460" i="37"/>
  <c r="HNL460" i="37"/>
  <c r="HNM460" i="37"/>
  <c r="HNN460" i="37"/>
  <c r="HNO460" i="37"/>
  <c r="HNP460" i="37"/>
  <c r="HNQ460" i="37"/>
  <c r="HNR460" i="37"/>
  <c r="HNS460" i="37"/>
  <c r="HNT460" i="37"/>
  <c r="HNU460" i="37"/>
  <c r="HNV460" i="37"/>
  <c r="HNW460" i="37"/>
  <c r="HNX460" i="37"/>
  <c r="HNY460" i="37"/>
  <c r="HNZ460" i="37"/>
  <c r="HOA460" i="37"/>
  <c r="HOB460" i="37"/>
  <c r="HOC460" i="37"/>
  <c r="HOD460" i="37"/>
  <c r="HOE460" i="37"/>
  <c r="HOF460" i="37"/>
  <c r="HOG460" i="37"/>
  <c r="HOH460" i="37"/>
  <c r="HOI460" i="37"/>
  <c r="HOJ460" i="37"/>
  <c r="HOK460" i="37"/>
  <c r="HOL460" i="37"/>
  <c r="HOM460" i="37"/>
  <c r="HON460" i="37"/>
  <c r="HOO460" i="37"/>
  <c r="HOP460" i="37"/>
  <c r="HOQ460" i="37"/>
  <c r="HOR460" i="37"/>
  <c r="HOS460" i="37"/>
  <c r="HOT460" i="37"/>
  <c r="HOU460" i="37"/>
  <c r="HOV460" i="37"/>
  <c r="HOW460" i="37"/>
  <c r="HOX460" i="37"/>
  <c r="HOY460" i="37"/>
  <c r="HOZ460" i="37"/>
  <c r="HPA460" i="37"/>
  <c r="HPB460" i="37"/>
  <c r="HPC460" i="37"/>
  <c r="HPD460" i="37"/>
  <c r="HPE460" i="37"/>
  <c r="HPF460" i="37"/>
  <c r="HPG460" i="37"/>
  <c r="HPH460" i="37"/>
  <c r="HPI460" i="37"/>
  <c r="HPJ460" i="37"/>
  <c r="HPK460" i="37"/>
  <c r="HPL460" i="37"/>
  <c r="HPM460" i="37"/>
  <c r="HPN460" i="37"/>
  <c r="HPO460" i="37"/>
  <c r="HPP460" i="37"/>
  <c r="HPQ460" i="37"/>
  <c r="HPR460" i="37"/>
  <c r="HPS460" i="37"/>
  <c r="HPT460" i="37"/>
  <c r="HPU460" i="37"/>
  <c r="HPV460" i="37"/>
  <c r="HPW460" i="37"/>
  <c r="HPX460" i="37"/>
  <c r="HPY460" i="37"/>
  <c r="HPZ460" i="37"/>
  <c r="HQA460" i="37"/>
  <c r="HQB460" i="37"/>
  <c r="HQC460" i="37"/>
  <c r="HQD460" i="37"/>
  <c r="HQE460" i="37"/>
  <c r="HQF460" i="37"/>
  <c r="HQG460" i="37"/>
  <c r="HQH460" i="37"/>
  <c r="HQI460" i="37"/>
  <c r="HQJ460" i="37"/>
  <c r="HQK460" i="37"/>
  <c r="HQL460" i="37"/>
  <c r="HQM460" i="37"/>
  <c r="HQN460" i="37"/>
  <c r="HQO460" i="37"/>
  <c r="HQP460" i="37"/>
  <c r="HQQ460" i="37"/>
  <c r="HQR460" i="37"/>
  <c r="HQS460" i="37"/>
  <c r="HQT460" i="37"/>
  <c r="HQU460" i="37"/>
  <c r="HQV460" i="37"/>
  <c r="HQW460" i="37"/>
  <c r="HQX460" i="37"/>
  <c r="HQY460" i="37"/>
  <c r="HQZ460" i="37"/>
  <c r="HRA460" i="37"/>
  <c r="HRB460" i="37"/>
  <c r="HRC460" i="37"/>
  <c r="HRD460" i="37"/>
  <c r="HRE460" i="37"/>
  <c r="HRF460" i="37"/>
  <c r="HRG460" i="37"/>
  <c r="HRH460" i="37"/>
  <c r="HRI460" i="37"/>
  <c r="HRJ460" i="37"/>
  <c r="HRK460" i="37"/>
  <c r="HRL460" i="37"/>
  <c r="HRM460" i="37"/>
  <c r="HRN460" i="37"/>
  <c r="HRO460" i="37"/>
  <c r="HRP460" i="37"/>
  <c r="HRQ460" i="37"/>
  <c r="HRR460" i="37"/>
  <c r="HRS460" i="37"/>
  <c r="HRT460" i="37"/>
  <c r="HRU460" i="37"/>
  <c r="HRV460" i="37"/>
  <c r="HRW460" i="37"/>
  <c r="HRX460" i="37"/>
  <c r="HRY460" i="37"/>
  <c r="HRZ460" i="37"/>
  <c r="HSA460" i="37"/>
  <c r="HSB460" i="37"/>
  <c r="HSC460" i="37"/>
  <c r="HSD460" i="37"/>
  <c r="HSE460" i="37"/>
  <c r="HSF460" i="37"/>
  <c r="HSG460" i="37"/>
  <c r="HSH460" i="37"/>
  <c r="HSI460" i="37"/>
  <c r="HSJ460" i="37"/>
  <c r="HSK460" i="37"/>
  <c r="HSL460" i="37"/>
  <c r="HSM460" i="37"/>
  <c r="HSN460" i="37"/>
  <c r="HSO460" i="37"/>
  <c r="HSP460" i="37"/>
  <c r="HSQ460" i="37"/>
  <c r="HSR460" i="37"/>
  <c r="HSS460" i="37"/>
  <c r="HST460" i="37"/>
  <c r="HSU460" i="37"/>
  <c r="HSV460" i="37"/>
  <c r="HSW460" i="37"/>
  <c r="HSX460" i="37"/>
  <c r="HSY460" i="37"/>
  <c r="HSZ460" i="37"/>
  <c r="HTA460" i="37"/>
  <c r="HTB460" i="37"/>
  <c r="HTC460" i="37"/>
  <c r="HTD460" i="37"/>
  <c r="HTE460" i="37"/>
  <c r="HTF460" i="37"/>
  <c r="HTG460" i="37"/>
  <c r="HTH460" i="37"/>
  <c r="HTI460" i="37"/>
  <c r="HTJ460" i="37"/>
  <c r="HTK460" i="37"/>
  <c r="HTL460" i="37"/>
  <c r="HTM460" i="37"/>
  <c r="HTN460" i="37"/>
  <c r="HTO460" i="37"/>
  <c r="HTP460" i="37"/>
  <c r="HTQ460" i="37"/>
  <c r="HTR460" i="37"/>
  <c r="HTS460" i="37"/>
  <c r="HTT460" i="37"/>
  <c r="HTU460" i="37"/>
  <c r="HTV460" i="37"/>
  <c r="HTW460" i="37"/>
  <c r="HTX460" i="37"/>
  <c r="HTY460" i="37"/>
  <c r="HTZ460" i="37"/>
  <c r="HUA460" i="37"/>
  <c r="HUB460" i="37"/>
  <c r="HUC460" i="37"/>
  <c r="HUD460" i="37"/>
  <c r="HUE460" i="37"/>
  <c r="HUF460" i="37"/>
  <c r="HUG460" i="37"/>
  <c r="HUH460" i="37"/>
  <c r="HUI460" i="37"/>
  <c r="HUJ460" i="37"/>
  <c r="HUK460" i="37"/>
  <c r="HUL460" i="37"/>
  <c r="HUM460" i="37"/>
  <c r="HUN460" i="37"/>
  <c r="HUO460" i="37"/>
  <c r="HUP460" i="37"/>
  <c r="HUQ460" i="37"/>
  <c r="HUR460" i="37"/>
  <c r="HUS460" i="37"/>
  <c r="HUT460" i="37"/>
  <c r="HUU460" i="37"/>
  <c r="HUV460" i="37"/>
  <c r="HUW460" i="37"/>
  <c r="HUX460" i="37"/>
  <c r="HUY460" i="37"/>
  <c r="HUZ460" i="37"/>
  <c r="HVA460" i="37"/>
  <c r="HVB460" i="37"/>
  <c r="HVC460" i="37"/>
  <c r="HVD460" i="37"/>
  <c r="HVE460" i="37"/>
  <c r="HVF460" i="37"/>
  <c r="HVG460" i="37"/>
  <c r="HVH460" i="37"/>
  <c r="HVI460" i="37"/>
  <c r="HVJ460" i="37"/>
  <c r="HVK460" i="37"/>
  <c r="HVL460" i="37"/>
  <c r="HVM460" i="37"/>
  <c r="HVN460" i="37"/>
  <c r="HVO460" i="37"/>
  <c r="HVP460" i="37"/>
  <c r="HVQ460" i="37"/>
  <c r="HVR460" i="37"/>
  <c r="HVS460" i="37"/>
  <c r="HVT460" i="37"/>
  <c r="HVU460" i="37"/>
  <c r="HVV460" i="37"/>
  <c r="HVW460" i="37"/>
  <c r="HVX460" i="37"/>
  <c r="HVY460" i="37"/>
  <c r="HVZ460" i="37"/>
  <c r="HWA460" i="37"/>
  <c r="HWB460" i="37"/>
  <c r="HWC460" i="37"/>
  <c r="HWD460" i="37"/>
  <c r="HWE460" i="37"/>
  <c r="HWF460" i="37"/>
  <c r="HWG460" i="37"/>
  <c r="HWH460" i="37"/>
  <c r="HWI460" i="37"/>
  <c r="HWJ460" i="37"/>
  <c r="HWK460" i="37"/>
  <c r="HWL460" i="37"/>
  <c r="HWM460" i="37"/>
  <c r="HWN460" i="37"/>
  <c r="HWO460" i="37"/>
  <c r="HWP460" i="37"/>
  <c r="HWQ460" i="37"/>
  <c r="HWR460" i="37"/>
  <c r="HWS460" i="37"/>
  <c r="HWT460" i="37"/>
  <c r="HWU460" i="37"/>
  <c r="HWV460" i="37"/>
  <c r="HWW460" i="37"/>
  <c r="HWX460" i="37"/>
  <c r="HWY460" i="37"/>
  <c r="HWZ460" i="37"/>
  <c r="HXA460" i="37"/>
  <c r="HXB460" i="37"/>
  <c r="HXC460" i="37"/>
  <c r="HXD460" i="37"/>
  <c r="HXE460" i="37"/>
  <c r="HXF460" i="37"/>
  <c r="HXG460" i="37"/>
  <c r="HXH460" i="37"/>
  <c r="HXI460" i="37"/>
  <c r="HXJ460" i="37"/>
  <c r="HXK460" i="37"/>
  <c r="HXL460" i="37"/>
  <c r="HXM460" i="37"/>
  <c r="HXN460" i="37"/>
  <c r="HXO460" i="37"/>
  <c r="HXP460" i="37"/>
  <c r="HXQ460" i="37"/>
  <c r="HXR460" i="37"/>
  <c r="HXS460" i="37"/>
  <c r="HXT460" i="37"/>
  <c r="HXU460" i="37"/>
  <c r="HXV460" i="37"/>
  <c r="HXW460" i="37"/>
  <c r="HXX460" i="37"/>
  <c r="HXY460" i="37"/>
  <c r="HXZ460" i="37"/>
  <c r="HYA460" i="37"/>
  <c r="HYB460" i="37"/>
  <c r="HYC460" i="37"/>
  <c r="HYD460" i="37"/>
  <c r="HYE460" i="37"/>
  <c r="HYF460" i="37"/>
  <c r="HYG460" i="37"/>
  <c r="HYH460" i="37"/>
  <c r="HYI460" i="37"/>
  <c r="HYJ460" i="37"/>
  <c r="HYK460" i="37"/>
  <c r="HYL460" i="37"/>
  <c r="HYM460" i="37"/>
  <c r="HYN460" i="37"/>
  <c r="HYO460" i="37"/>
  <c r="HYP460" i="37"/>
  <c r="HYQ460" i="37"/>
  <c r="HYR460" i="37"/>
  <c r="HYS460" i="37"/>
  <c r="HYT460" i="37"/>
  <c r="HYU460" i="37"/>
  <c r="HYV460" i="37"/>
  <c r="HYW460" i="37"/>
  <c r="HYX460" i="37"/>
  <c r="HYY460" i="37"/>
  <c r="HYZ460" i="37"/>
  <c r="HZA460" i="37"/>
  <c r="HZB460" i="37"/>
  <c r="HZC460" i="37"/>
  <c r="HZD460" i="37"/>
  <c r="HZE460" i="37"/>
  <c r="HZF460" i="37"/>
  <c r="HZG460" i="37"/>
  <c r="HZH460" i="37"/>
  <c r="HZI460" i="37"/>
  <c r="HZJ460" i="37"/>
  <c r="HZK460" i="37"/>
  <c r="HZL460" i="37"/>
  <c r="HZM460" i="37"/>
  <c r="HZN460" i="37"/>
  <c r="HZO460" i="37"/>
  <c r="HZP460" i="37"/>
  <c r="HZQ460" i="37"/>
  <c r="HZR460" i="37"/>
  <c r="HZS460" i="37"/>
  <c r="HZT460" i="37"/>
  <c r="HZU460" i="37"/>
  <c r="HZV460" i="37"/>
  <c r="HZW460" i="37"/>
  <c r="HZX460" i="37"/>
  <c r="HZY460" i="37"/>
  <c r="HZZ460" i="37"/>
  <c r="IAA460" i="37"/>
  <c r="IAB460" i="37"/>
  <c r="IAC460" i="37"/>
  <c r="IAD460" i="37"/>
  <c r="IAE460" i="37"/>
  <c r="IAF460" i="37"/>
  <c r="IAG460" i="37"/>
  <c r="IAH460" i="37"/>
  <c r="IAI460" i="37"/>
  <c r="IAJ460" i="37"/>
  <c r="IAK460" i="37"/>
  <c r="IAL460" i="37"/>
  <c r="IAM460" i="37"/>
  <c r="IAN460" i="37"/>
  <c r="IAO460" i="37"/>
  <c r="IAP460" i="37"/>
  <c r="IAQ460" i="37"/>
  <c r="IAR460" i="37"/>
  <c r="IAS460" i="37"/>
  <c r="IAT460" i="37"/>
  <c r="IAU460" i="37"/>
  <c r="IAV460" i="37"/>
  <c r="IAW460" i="37"/>
  <c r="IAX460" i="37"/>
  <c r="IAY460" i="37"/>
  <c r="IAZ460" i="37"/>
  <c r="IBA460" i="37"/>
  <c r="IBB460" i="37"/>
  <c r="IBC460" i="37"/>
  <c r="IBD460" i="37"/>
  <c r="IBE460" i="37"/>
  <c r="IBF460" i="37"/>
  <c r="IBG460" i="37"/>
  <c r="IBH460" i="37"/>
  <c r="IBI460" i="37"/>
  <c r="IBJ460" i="37"/>
  <c r="IBK460" i="37"/>
  <c r="IBL460" i="37"/>
  <c r="IBM460" i="37"/>
  <c r="IBN460" i="37"/>
  <c r="IBO460" i="37"/>
  <c r="IBP460" i="37"/>
  <c r="IBQ460" i="37"/>
  <c r="IBR460" i="37"/>
  <c r="IBS460" i="37"/>
  <c r="IBT460" i="37"/>
  <c r="IBU460" i="37"/>
  <c r="IBV460" i="37"/>
  <c r="IBW460" i="37"/>
  <c r="IBX460" i="37"/>
  <c r="IBY460" i="37"/>
  <c r="IBZ460" i="37"/>
  <c r="ICA460" i="37"/>
  <c r="ICB460" i="37"/>
  <c r="ICC460" i="37"/>
  <c r="ICD460" i="37"/>
  <c r="ICE460" i="37"/>
  <c r="ICF460" i="37"/>
  <c r="ICG460" i="37"/>
  <c r="ICH460" i="37"/>
  <c r="ICI460" i="37"/>
  <c r="ICJ460" i="37"/>
  <c r="ICK460" i="37"/>
  <c r="ICL460" i="37"/>
  <c r="ICM460" i="37"/>
  <c r="ICN460" i="37"/>
  <c r="ICO460" i="37"/>
  <c r="ICP460" i="37"/>
  <c r="ICQ460" i="37"/>
  <c r="ICR460" i="37"/>
  <c r="ICS460" i="37"/>
  <c r="ICT460" i="37"/>
  <c r="ICU460" i="37"/>
  <c r="ICV460" i="37"/>
  <c r="ICW460" i="37"/>
  <c r="ICX460" i="37"/>
  <c r="ICY460" i="37"/>
  <c r="ICZ460" i="37"/>
  <c r="IDA460" i="37"/>
  <c r="IDB460" i="37"/>
  <c r="IDC460" i="37"/>
  <c r="IDD460" i="37"/>
  <c r="IDE460" i="37"/>
  <c r="IDF460" i="37"/>
  <c r="IDG460" i="37"/>
  <c r="IDH460" i="37"/>
  <c r="IDI460" i="37"/>
  <c r="IDJ460" i="37"/>
  <c r="IDK460" i="37"/>
  <c r="IDL460" i="37"/>
  <c r="IDM460" i="37"/>
  <c r="IDN460" i="37"/>
  <c r="IDO460" i="37"/>
  <c r="IDP460" i="37"/>
  <c r="IDQ460" i="37"/>
  <c r="IDR460" i="37"/>
  <c r="IDS460" i="37"/>
  <c r="IDT460" i="37"/>
  <c r="IDU460" i="37"/>
  <c r="IDV460" i="37"/>
  <c r="IDW460" i="37"/>
  <c r="IDX460" i="37"/>
  <c r="IDY460" i="37"/>
  <c r="IDZ460" i="37"/>
  <c r="IEA460" i="37"/>
  <c r="IEB460" i="37"/>
  <c r="IEC460" i="37"/>
  <c r="IED460" i="37"/>
  <c r="IEE460" i="37"/>
  <c r="IEF460" i="37"/>
  <c r="IEG460" i="37"/>
  <c r="IEH460" i="37"/>
  <c r="IEI460" i="37"/>
  <c r="IEJ460" i="37"/>
  <c r="IEK460" i="37"/>
  <c r="IEL460" i="37"/>
  <c r="IEM460" i="37"/>
  <c r="IEN460" i="37"/>
  <c r="IEO460" i="37"/>
  <c r="IEP460" i="37"/>
  <c r="IEQ460" i="37"/>
  <c r="IER460" i="37"/>
  <c r="IES460" i="37"/>
  <c r="IET460" i="37"/>
  <c r="IEU460" i="37"/>
  <c r="IEV460" i="37"/>
  <c r="IEW460" i="37"/>
  <c r="IEX460" i="37"/>
  <c r="IEY460" i="37"/>
  <c r="IEZ460" i="37"/>
  <c r="IFA460" i="37"/>
  <c r="IFB460" i="37"/>
  <c r="IFC460" i="37"/>
  <c r="IFD460" i="37"/>
  <c r="IFE460" i="37"/>
  <c r="IFF460" i="37"/>
  <c r="IFG460" i="37"/>
  <c r="IFH460" i="37"/>
  <c r="IFI460" i="37"/>
  <c r="IFJ460" i="37"/>
  <c r="IFK460" i="37"/>
  <c r="IFL460" i="37"/>
  <c r="IFM460" i="37"/>
  <c r="IFN460" i="37"/>
  <c r="IFO460" i="37"/>
  <c r="IFP460" i="37"/>
  <c r="IFQ460" i="37"/>
  <c r="IFR460" i="37"/>
  <c r="IFS460" i="37"/>
  <c r="IFT460" i="37"/>
  <c r="IFU460" i="37"/>
  <c r="IFV460" i="37"/>
  <c r="IFW460" i="37"/>
  <c r="IFX460" i="37"/>
  <c r="IFY460" i="37"/>
  <c r="IFZ460" i="37"/>
  <c r="IGA460" i="37"/>
  <c r="IGB460" i="37"/>
  <c r="IGC460" i="37"/>
  <c r="IGD460" i="37"/>
  <c r="IGE460" i="37"/>
  <c r="IGF460" i="37"/>
  <c r="IGG460" i="37"/>
  <c r="IGH460" i="37"/>
  <c r="IGI460" i="37"/>
  <c r="IGJ460" i="37"/>
  <c r="IGK460" i="37"/>
  <c r="IGL460" i="37"/>
  <c r="IGM460" i="37"/>
  <c r="IGN460" i="37"/>
  <c r="IGO460" i="37"/>
  <c r="IGP460" i="37"/>
  <c r="IGQ460" i="37"/>
  <c r="IGR460" i="37"/>
  <c r="IGS460" i="37"/>
  <c r="IGT460" i="37"/>
  <c r="IGU460" i="37"/>
  <c r="IGV460" i="37"/>
  <c r="IGW460" i="37"/>
  <c r="IGX460" i="37"/>
  <c r="IGY460" i="37"/>
  <c r="IGZ460" i="37"/>
  <c r="IHA460" i="37"/>
  <c r="IHB460" i="37"/>
  <c r="IHC460" i="37"/>
  <c r="IHD460" i="37"/>
  <c r="IHE460" i="37"/>
  <c r="IHF460" i="37"/>
  <c r="IHG460" i="37"/>
  <c r="IHH460" i="37"/>
  <c r="IHI460" i="37"/>
  <c r="IHJ460" i="37"/>
  <c r="IHK460" i="37"/>
  <c r="IHL460" i="37"/>
  <c r="IHM460" i="37"/>
  <c r="IHN460" i="37"/>
  <c r="IHO460" i="37"/>
  <c r="IHP460" i="37"/>
  <c r="IHQ460" i="37"/>
  <c r="IHR460" i="37"/>
  <c r="IHS460" i="37"/>
  <c r="IHT460" i="37"/>
  <c r="IHU460" i="37"/>
  <c r="IHV460" i="37"/>
  <c r="IHW460" i="37"/>
  <c r="IHX460" i="37"/>
  <c r="IHY460" i="37"/>
  <c r="IHZ460" i="37"/>
  <c r="IIA460" i="37"/>
  <c r="IIB460" i="37"/>
  <c r="IIC460" i="37"/>
  <c r="IID460" i="37"/>
  <c r="IIE460" i="37"/>
  <c r="IIF460" i="37"/>
  <c r="IIG460" i="37"/>
  <c r="IIH460" i="37"/>
  <c r="III460" i="37"/>
  <c r="IIJ460" i="37"/>
  <c r="IIK460" i="37"/>
  <c r="IIL460" i="37"/>
  <c r="IIM460" i="37"/>
  <c r="IIN460" i="37"/>
  <c r="IIO460" i="37"/>
  <c r="IIP460" i="37"/>
  <c r="IIQ460" i="37"/>
  <c r="IIR460" i="37"/>
  <c r="IIS460" i="37"/>
  <c r="IIT460" i="37"/>
  <c r="IIU460" i="37"/>
  <c r="IIV460" i="37"/>
  <c r="IIW460" i="37"/>
  <c r="IIX460" i="37"/>
  <c r="IIY460" i="37"/>
  <c r="IIZ460" i="37"/>
  <c r="IJA460" i="37"/>
  <c r="IJB460" i="37"/>
  <c r="IJC460" i="37"/>
  <c r="IJD460" i="37"/>
  <c r="IJE460" i="37"/>
  <c r="IJF460" i="37"/>
  <c r="IJG460" i="37"/>
  <c r="IJH460" i="37"/>
  <c r="IJI460" i="37"/>
  <c r="IJJ460" i="37"/>
  <c r="IJK460" i="37"/>
  <c r="IJL460" i="37"/>
  <c r="IJM460" i="37"/>
  <c r="IJN460" i="37"/>
  <c r="IJO460" i="37"/>
  <c r="IJP460" i="37"/>
  <c r="IJQ460" i="37"/>
  <c r="IJR460" i="37"/>
  <c r="IJS460" i="37"/>
  <c r="IJT460" i="37"/>
  <c r="IJU460" i="37"/>
  <c r="IJV460" i="37"/>
  <c r="IJW460" i="37"/>
  <c r="IJX460" i="37"/>
  <c r="IJY460" i="37"/>
  <c r="IJZ460" i="37"/>
  <c r="IKA460" i="37"/>
  <c r="IKB460" i="37"/>
  <c r="IKC460" i="37"/>
  <c r="IKD460" i="37"/>
  <c r="IKE460" i="37"/>
  <c r="IKF460" i="37"/>
  <c r="IKG460" i="37"/>
  <c r="IKH460" i="37"/>
  <c r="IKI460" i="37"/>
  <c r="IKJ460" i="37"/>
  <c r="IKK460" i="37"/>
  <c r="IKL460" i="37"/>
  <c r="IKM460" i="37"/>
  <c r="IKN460" i="37"/>
  <c r="IKO460" i="37"/>
  <c r="IKP460" i="37"/>
  <c r="IKQ460" i="37"/>
  <c r="IKR460" i="37"/>
  <c r="IKS460" i="37"/>
  <c r="IKT460" i="37"/>
  <c r="IKU460" i="37"/>
  <c r="IKV460" i="37"/>
  <c r="IKW460" i="37"/>
  <c r="IKX460" i="37"/>
  <c r="IKY460" i="37"/>
  <c r="IKZ460" i="37"/>
  <c r="ILA460" i="37"/>
  <c r="ILB460" i="37"/>
  <c r="ILC460" i="37"/>
  <c r="ILD460" i="37"/>
  <c r="ILE460" i="37"/>
  <c r="ILF460" i="37"/>
  <c r="ILG460" i="37"/>
  <c r="ILH460" i="37"/>
  <c r="ILI460" i="37"/>
  <c r="ILJ460" i="37"/>
  <c r="ILK460" i="37"/>
  <c r="ILL460" i="37"/>
  <c r="ILM460" i="37"/>
  <c r="ILN460" i="37"/>
  <c r="ILO460" i="37"/>
  <c r="ILP460" i="37"/>
  <c r="ILQ460" i="37"/>
  <c r="ILR460" i="37"/>
  <c r="ILS460" i="37"/>
  <c r="ILT460" i="37"/>
  <c r="ILU460" i="37"/>
  <c r="ILV460" i="37"/>
  <c r="ILW460" i="37"/>
  <c r="ILX460" i="37"/>
  <c r="ILY460" i="37"/>
  <c r="ILZ460" i="37"/>
  <c r="IMA460" i="37"/>
  <c r="IMB460" i="37"/>
  <c r="IMC460" i="37"/>
  <c r="IMD460" i="37"/>
  <c r="IME460" i="37"/>
  <c r="IMF460" i="37"/>
  <c r="IMG460" i="37"/>
  <c r="IMH460" i="37"/>
  <c r="IMI460" i="37"/>
  <c r="IMJ460" i="37"/>
  <c r="IMK460" i="37"/>
  <c r="IML460" i="37"/>
  <c r="IMM460" i="37"/>
  <c r="IMN460" i="37"/>
  <c r="IMO460" i="37"/>
  <c r="IMP460" i="37"/>
  <c r="IMQ460" i="37"/>
  <c r="IMR460" i="37"/>
  <c r="IMS460" i="37"/>
  <c r="IMT460" i="37"/>
  <c r="IMU460" i="37"/>
  <c r="IMV460" i="37"/>
  <c r="IMW460" i="37"/>
  <c r="IMX460" i="37"/>
  <c r="IMY460" i="37"/>
  <c r="IMZ460" i="37"/>
  <c r="INA460" i="37"/>
  <c r="INB460" i="37"/>
  <c r="INC460" i="37"/>
  <c r="IND460" i="37"/>
  <c r="INE460" i="37"/>
  <c r="INF460" i="37"/>
  <c r="ING460" i="37"/>
  <c r="INH460" i="37"/>
  <c r="INI460" i="37"/>
  <c r="INJ460" i="37"/>
  <c r="INK460" i="37"/>
  <c r="INL460" i="37"/>
  <c r="INM460" i="37"/>
  <c r="INN460" i="37"/>
  <c r="INO460" i="37"/>
  <c r="INP460" i="37"/>
  <c r="INQ460" i="37"/>
  <c r="INR460" i="37"/>
  <c r="INS460" i="37"/>
  <c r="INT460" i="37"/>
  <c r="INU460" i="37"/>
  <c r="INV460" i="37"/>
  <c r="INW460" i="37"/>
  <c r="INX460" i="37"/>
  <c r="INY460" i="37"/>
  <c r="INZ460" i="37"/>
  <c r="IOA460" i="37"/>
  <c r="IOB460" i="37"/>
  <c r="IOC460" i="37"/>
  <c r="IOD460" i="37"/>
  <c r="IOE460" i="37"/>
  <c r="IOF460" i="37"/>
  <c r="IOG460" i="37"/>
  <c r="IOH460" i="37"/>
  <c r="IOI460" i="37"/>
  <c r="IOJ460" i="37"/>
  <c r="IOK460" i="37"/>
  <c r="IOL460" i="37"/>
  <c r="IOM460" i="37"/>
  <c r="ION460" i="37"/>
  <c r="IOO460" i="37"/>
  <c r="IOP460" i="37"/>
  <c r="IOQ460" i="37"/>
  <c r="IOR460" i="37"/>
  <c r="IOS460" i="37"/>
  <c r="IOT460" i="37"/>
  <c r="IOU460" i="37"/>
  <c r="IOV460" i="37"/>
  <c r="IOW460" i="37"/>
  <c r="IOX460" i="37"/>
  <c r="IOY460" i="37"/>
  <c r="IOZ460" i="37"/>
  <c r="IPA460" i="37"/>
  <c r="IPB460" i="37"/>
  <c r="IPC460" i="37"/>
  <c r="IPD460" i="37"/>
  <c r="IPE460" i="37"/>
  <c r="IPF460" i="37"/>
  <c r="IPG460" i="37"/>
  <c r="IPH460" i="37"/>
  <c r="IPI460" i="37"/>
  <c r="IPJ460" i="37"/>
  <c r="IPK460" i="37"/>
  <c r="IPL460" i="37"/>
  <c r="IPM460" i="37"/>
  <c r="IPN460" i="37"/>
  <c r="IPO460" i="37"/>
  <c r="IPP460" i="37"/>
  <c r="IPQ460" i="37"/>
  <c r="IPR460" i="37"/>
  <c r="IPS460" i="37"/>
  <c r="IPT460" i="37"/>
  <c r="IPU460" i="37"/>
  <c r="IPV460" i="37"/>
  <c r="IPW460" i="37"/>
  <c r="IPX460" i="37"/>
  <c r="IPY460" i="37"/>
  <c r="IPZ460" i="37"/>
  <c r="IQA460" i="37"/>
  <c r="IQB460" i="37"/>
  <c r="IQC460" i="37"/>
  <c r="IQD460" i="37"/>
  <c r="IQE460" i="37"/>
  <c r="IQF460" i="37"/>
  <c r="IQG460" i="37"/>
  <c r="IQH460" i="37"/>
  <c r="IQI460" i="37"/>
  <c r="IQJ460" i="37"/>
  <c r="IQK460" i="37"/>
  <c r="IQL460" i="37"/>
  <c r="IQM460" i="37"/>
  <c r="IQN460" i="37"/>
  <c r="IQO460" i="37"/>
  <c r="IQP460" i="37"/>
  <c r="IQQ460" i="37"/>
  <c r="IQR460" i="37"/>
  <c r="IQS460" i="37"/>
  <c r="IQT460" i="37"/>
  <c r="IQU460" i="37"/>
  <c r="IQV460" i="37"/>
  <c r="IQW460" i="37"/>
  <c r="IQX460" i="37"/>
  <c r="IQY460" i="37"/>
  <c r="IQZ460" i="37"/>
  <c r="IRA460" i="37"/>
  <c r="IRB460" i="37"/>
  <c r="IRC460" i="37"/>
  <c r="IRD460" i="37"/>
  <c r="IRE460" i="37"/>
  <c r="IRF460" i="37"/>
  <c r="IRG460" i="37"/>
  <c r="IRH460" i="37"/>
  <c r="IRI460" i="37"/>
  <c r="IRJ460" i="37"/>
  <c r="IRK460" i="37"/>
  <c r="IRL460" i="37"/>
  <c r="IRM460" i="37"/>
  <c r="IRN460" i="37"/>
  <c r="IRO460" i="37"/>
  <c r="IRP460" i="37"/>
  <c r="IRQ460" i="37"/>
  <c r="IRR460" i="37"/>
  <c r="IRS460" i="37"/>
  <c r="IRT460" i="37"/>
  <c r="IRU460" i="37"/>
  <c r="IRV460" i="37"/>
  <c r="IRW460" i="37"/>
  <c r="IRX460" i="37"/>
  <c r="IRY460" i="37"/>
  <c r="IRZ460" i="37"/>
  <c r="ISA460" i="37"/>
  <c r="ISB460" i="37"/>
  <c r="ISC460" i="37"/>
  <c r="ISD460" i="37"/>
  <c r="ISE460" i="37"/>
  <c r="ISF460" i="37"/>
  <c r="ISG460" i="37"/>
  <c r="ISH460" i="37"/>
  <c r="ISI460" i="37"/>
  <c r="ISJ460" i="37"/>
  <c r="ISK460" i="37"/>
  <c r="ISL460" i="37"/>
  <c r="ISM460" i="37"/>
  <c r="ISN460" i="37"/>
  <c r="ISO460" i="37"/>
  <c r="ISP460" i="37"/>
  <c r="ISQ460" i="37"/>
  <c r="ISR460" i="37"/>
  <c r="ISS460" i="37"/>
  <c r="IST460" i="37"/>
  <c r="ISU460" i="37"/>
  <c r="ISV460" i="37"/>
  <c r="ISW460" i="37"/>
  <c r="ISX460" i="37"/>
  <c r="ISY460" i="37"/>
  <c r="ISZ460" i="37"/>
  <c r="ITA460" i="37"/>
  <c r="ITB460" i="37"/>
  <c r="ITC460" i="37"/>
  <c r="ITD460" i="37"/>
  <c r="ITE460" i="37"/>
  <c r="ITF460" i="37"/>
  <c r="ITG460" i="37"/>
  <c r="ITH460" i="37"/>
  <c r="ITI460" i="37"/>
  <c r="ITJ460" i="37"/>
  <c r="ITK460" i="37"/>
  <c r="ITL460" i="37"/>
  <c r="ITM460" i="37"/>
  <c r="ITN460" i="37"/>
  <c r="ITO460" i="37"/>
  <c r="ITP460" i="37"/>
  <c r="ITQ460" i="37"/>
  <c r="ITR460" i="37"/>
  <c r="ITS460" i="37"/>
  <c r="ITT460" i="37"/>
  <c r="ITU460" i="37"/>
  <c r="ITV460" i="37"/>
  <c r="ITW460" i="37"/>
  <c r="ITX460" i="37"/>
  <c r="ITY460" i="37"/>
  <c r="ITZ460" i="37"/>
  <c r="IUA460" i="37"/>
  <c r="IUB460" i="37"/>
  <c r="IUC460" i="37"/>
  <c r="IUD460" i="37"/>
  <c r="IUE460" i="37"/>
  <c r="IUF460" i="37"/>
  <c r="IUG460" i="37"/>
  <c r="IUH460" i="37"/>
  <c r="IUI460" i="37"/>
  <c r="IUJ460" i="37"/>
  <c r="IUK460" i="37"/>
  <c r="IUL460" i="37"/>
  <c r="IUM460" i="37"/>
  <c r="IUN460" i="37"/>
  <c r="IUO460" i="37"/>
  <c r="IUP460" i="37"/>
  <c r="IUQ460" i="37"/>
  <c r="IUR460" i="37"/>
  <c r="IUS460" i="37"/>
  <c r="IUT460" i="37"/>
  <c r="IUU460" i="37"/>
  <c r="IUV460" i="37"/>
  <c r="IUW460" i="37"/>
  <c r="IUX460" i="37"/>
  <c r="IUY460" i="37"/>
  <c r="IUZ460" i="37"/>
  <c r="IVA460" i="37"/>
  <c r="IVB460" i="37"/>
  <c r="IVC460" i="37"/>
  <c r="IVD460" i="37"/>
  <c r="IVE460" i="37"/>
  <c r="IVF460" i="37"/>
  <c r="IVG460" i="37"/>
  <c r="IVH460" i="37"/>
  <c r="IVI460" i="37"/>
  <c r="IVJ460" i="37"/>
  <c r="IVK460" i="37"/>
  <c r="IVL460" i="37"/>
  <c r="IVM460" i="37"/>
  <c r="IVN460" i="37"/>
  <c r="IVO460" i="37"/>
  <c r="IVP460" i="37"/>
  <c r="IVQ460" i="37"/>
  <c r="IVR460" i="37"/>
  <c r="IVS460" i="37"/>
  <c r="IVT460" i="37"/>
  <c r="IVU460" i="37"/>
  <c r="IVV460" i="37"/>
  <c r="IVW460" i="37"/>
  <c r="IVX460" i="37"/>
  <c r="IVY460" i="37"/>
  <c r="IVZ460" i="37"/>
  <c r="IWA460" i="37"/>
  <c r="IWB460" i="37"/>
  <c r="IWC460" i="37"/>
  <c r="IWD460" i="37"/>
  <c r="IWE460" i="37"/>
  <c r="IWF460" i="37"/>
  <c r="IWG460" i="37"/>
  <c r="IWH460" i="37"/>
  <c r="IWI460" i="37"/>
  <c r="IWJ460" i="37"/>
  <c r="IWK460" i="37"/>
  <c r="IWL460" i="37"/>
  <c r="IWM460" i="37"/>
  <c r="IWN460" i="37"/>
  <c r="IWO460" i="37"/>
  <c r="IWP460" i="37"/>
  <c r="IWQ460" i="37"/>
  <c r="IWR460" i="37"/>
  <c r="IWS460" i="37"/>
  <c r="IWT460" i="37"/>
  <c r="IWU460" i="37"/>
  <c r="IWV460" i="37"/>
  <c r="IWW460" i="37"/>
  <c r="IWX460" i="37"/>
  <c r="IWY460" i="37"/>
  <c r="IWZ460" i="37"/>
  <c r="IXA460" i="37"/>
  <c r="IXB460" i="37"/>
  <c r="IXC460" i="37"/>
  <c r="IXD460" i="37"/>
  <c r="IXE460" i="37"/>
  <c r="IXF460" i="37"/>
  <c r="IXG460" i="37"/>
  <c r="IXH460" i="37"/>
  <c r="IXI460" i="37"/>
  <c r="IXJ460" i="37"/>
  <c r="IXK460" i="37"/>
  <c r="IXL460" i="37"/>
  <c r="IXM460" i="37"/>
  <c r="IXN460" i="37"/>
  <c r="IXO460" i="37"/>
  <c r="IXP460" i="37"/>
  <c r="IXQ460" i="37"/>
  <c r="IXR460" i="37"/>
  <c r="IXS460" i="37"/>
  <c r="IXT460" i="37"/>
  <c r="IXU460" i="37"/>
  <c r="IXV460" i="37"/>
  <c r="IXW460" i="37"/>
  <c r="IXX460" i="37"/>
  <c r="IXY460" i="37"/>
  <c r="IXZ460" i="37"/>
  <c r="IYA460" i="37"/>
  <c r="IYB460" i="37"/>
  <c r="IYC460" i="37"/>
  <c r="IYD460" i="37"/>
  <c r="IYE460" i="37"/>
  <c r="IYF460" i="37"/>
  <c r="IYG460" i="37"/>
  <c r="IYH460" i="37"/>
  <c r="IYI460" i="37"/>
  <c r="IYJ460" i="37"/>
  <c r="IYK460" i="37"/>
  <c r="IYL460" i="37"/>
  <c r="IYM460" i="37"/>
  <c r="IYN460" i="37"/>
  <c r="IYO460" i="37"/>
  <c r="IYP460" i="37"/>
  <c r="IYQ460" i="37"/>
  <c r="IYR460" i="37"/>
  <c r="IYS460" i="37"/>
  <c r="IYT460" i="37"/>
  <c r="IYU460" i="37"/>
  <c r="IYV460" i="37"/>
  <c r="IYW460" i="37"/>
  <c r="IYX460" i="37"/>
  <c r="IYY460" i="37"/>
  <c r="IYZ460" i="37"/>
  <c r="IZA460" i="37"/>
  <c r="IZB460" i="37"/>
  <c r="IZC460" i="37"/>
  <c r="IZD460" i="37"/>
  <c r="IZE460" i="37"/>
  <c r="IZF460" i="37"/>
  <c r="IZG460" i="37"/>
  <c r="IZH460" i="37"/>
  <c r="IZI460" i="37"/>
  <c r="IZJ460" i="37"/>
  <c r="IZK460" i="37"/>
  <c r="IZL460" i="37"/>
  <c r="IZM460" i="37"/>
  <c r="IZN460" i="37"/>
  <c r="IZO460" i="37"/>
  <c r="IZP460" i="37"/>
  <c r="IZQ460" i="37"/>
  <c r="IZR460" i="37"/>
  <c r="IZS460" i="37"/>
  <c r="IZT460" i="37"/>
  <c r="IZU460" i="37"/>
  <c r="IZV460" i="37"/>
  <c r="IZW460" i="37"/>
  <c r="IZX460" i="37"/>
  <c r="IZY460" i="37"/>
  <c r="IZZ460" i="37"/>
  <c r="JAA460" i="37"/>
  <c r="JAB460" i="37"/>
  <c r="JAC460" i="37"/>
  <c r="JAD460" i="37"/>
  <c r="JAE460" i="37"/>
  <c r="JAF460" i="37"/>
  <c r="JAG460" i="37"/>
  <c r="JAH460" i="37"/>
  <c r="JAI460" i="37"/>
  <c r="JAJ460" i="37"/>
  <c r="JAK460" i="37"/>
  <c r="JAL460" i="37"/>
  <c r="JAM460" i="37"/>
  <c r="JAN460" i="37"/>
  <c r="JAO460" i="37"/>
  <c r="JAP460" i="37"/>
  <c r="JAQ460" i="37"/>
  <c r="JAR460" i="37"/>
  <c r="JAS460" i="37"/>
  <c r="JAT460" i="37"/>
  <c r="JAU460" i="37"/>
  <c r="JAV460" i="37"/>
  <c r="JAW460" i="37"/>
  <c r="JAX460" i="37"/>
  <c r="JAY460" i="37"/>
  <c r="JAZ460" i="37"/>
  <c r="JBA460" i="37"/>
  <c r="JBB460" i="37"/>
  <c r="JBC460" i="37"/>
  <c r="JBD460" i="37"/>
  <c r="JBE460" i="37"/>
  <c r="JBF460" i="37"/>
  <c r="JBG460" i="37"/>
  <c r="JBH460" i="37"/>
  <c r="JBI460" i="37"/>
  <c r="JBJ460" i="37"/>
  <c r="JBK460" i="37"/>
  <c r="JBL460" i="37"/>
  <c r="JBM460" i="37"/>
  <c r="JBN460" i="37"/>
  <c r="JBO460" i="37"/>
  <c r="JBP460" i="37"/>
  <c r="JBQ460" i="37"/>
  <c r="JBR460" i="37"/>
  <c r="JBS460" i="37"/>
  <c r="JBT460" i="37"/>
  <c r="JBU460" i="37"/>
  <c r="JBV460" i="37"/>
  <c r="JBW460" i="37"/>
  <c r="JBX460" i="37"/>
  <c r="JBY460" i="37"/>
  <c r="JBZ460" i="37"/>
  <c r="JCA460" i="37"/>
  <c r="JCB460" i="37"/>
  <c r="JCC460" i="37"/>
  <c r="JCD460" i="37"/>
  <c r="JCE460" i="37"/>
  <c r="JCF460" i="37"/>
  <c r="JCG460" i="37"/>
  <c r="JCH460" i="37"/>
  <c r="JCI460" i="37"/>
  <c r="JCJ460" i="37"/>
  <c r="JCK460" i="37"/>
  <c r="JCL460" i="37"/>
  <c r="JCM460" i="37"/>
  <c r="JCN460" i="37"/>
  <c r="JCO460" i="37"/>
  <c r="JCP460" i="37"/>
  <c r="JCQ460" i="37"/>
  <c r="JCR460" i="37"/>
  <c r="JCS460" i="37"/>
  <c r="JCT460" i="37"/>
  <c r="JCU460" i="37"/>
  <c r="JCV460" i="37"/>
  <c r="JCW460" i="37"/>
  <c r="JCX460" i="37"/>
  <c r="JCY460" i="37"/>
  <c r="JCZ460" i="37"/>
  <c r="JDA460" i="37"/>
  <c r="JDB460" i="37"/>
  <c r="JDC460" i="37"/>
  <c r="JDD460" i="37"/>
  <c r="JDE460" i="37"/>
  <c r="JDF460" i="37"/>
  <c r="JDG460" i="37"/>
  <c r="JDH460" i="37"/>
  <c r="JDI460" i="37"/>
  <c r="JDJ460" i="37"/>
  <c r="JDK460" i="37"/>
  <c r="JDL460" i="37"/>
  <c r="JDM460" i="37"/>
  <c r="JDN460" i="37"/>
  <c r="JDO460" i="37"/>
  <c r="JDP460" i="37"/>
  <c r="JDQ460" i="37"/>
  <c r="JDR460" i="37"/>
  <c r="JDS460" i="37"/>
  <c r="JDT460" i="37"/>
  <c r="JDU460" i="37"/>
  <c r="JDV460" i="37"/>
  <c r="JDW460" i="37"/>
  <c r="JDX460" i="37"/>
  <c r="JDY460" i="37"/>
  <c r="JDZ460" i="37"/>
  <c r="JEA460" i="37"/>
  <c r="JEB460" i="37"/>
  <c r="JEC460" i="37"/>
  <c r="JED460" i="37"/>
  <c r="JEE460" i="37"/>
  <c r="JEF460" i="37"/>
  <c r="JEG460" i="37"/>
  <c r="JEH460" i="37"/>
  <c r="JEI460" i="37"/>
  <c r="JEJ460" i="37"/>
  <c r="JEK460" i="37"/>
  <c r="JEL460" i="37"/>
  <c r="JEM460" i="37"/>
  <c r="JEN460" i="37"/>
  <c r="JEO460" i="37"/>
  <c r="JEP460" i="37"/>
  <c r="JEQ460" i="37"/>
  <c r="JER460" i="37"/>
  <c r="JES460" i="37"/>
  <c r="JET460" i="37"/>
  <c r="JEU460" i="37"/>
  <c r="JEV460" i="37"/>
  <c r="JEW460" i="37"/>
  <c r="JEX460" i="37"/>
  <c r="JEY460" i="37"/>
  <c r="JEZ460" i="37"/>
  <c r="JFA460" i="37"/>
  <c r="JFB460" i="37"/>
  <c r="JFC460" i="37"/>
  <c r="JFD460" i="37"/>
  <c r="JFE460" i="37"/>
  <c r="JFF460" i="37"/>
  <c r="JFG460" i="37"/>
  <c r="JFH460" i="37"/>
  <c r="JFI460" i="37"/>
  <c r="JFJ460" i="37"/>
  <c r="JFK460" i="37"/>
  <c r="JFL460" i="37"/>
  <c r="JFM460" i="37"/>
  <c r="JFN460" i="37"/>
  <c r="JFO460" i="37"/>
  <c r="JFP460" i="37"/>
  <c r="JFQ460" i="37"/>
  <c r="JFR460" i="37"/>
  <c r="JFS460" i="37"/>
  <c r="JFT460" i="37"/>
  <c r="JFU460" i="37"/>
  <c r="JFV460" i="37"/>
  <c r="JFW460" i="37"/>
  <c r="JFX460" i="37"/>
  <c r="JFY460" i="37"/>
  <c r="JFZ460" i="37"/>
  <c r="JGA460" i="37"/>
  <c r="JGB460" i="37"/>
  <c r="JGC460" i="37"/>
  <c r="JGD460" i="37"/>
  <c r="JGE460" i="37"/>
  <c r="JGF460" i="37"/>
  <c r="JGG460" i="37"/>
  <c r="JGH460" i="37"/>
  <c r="JGI460" i="37"/>
  <c r="JGJ460" i="37"/>
  <c r="JGK460" i="37"/>
  <c r="JGL460" i="37"/>
  <c r="JGM460" i="37"/>
  <c r="JGN460" i="37"/>
  <c r="JGO460" i="37"/>
  <c r="JGP460" i="37"/>
  <c r="JGQ460" i="37"/>
  <c r="JGR460" i="37"/>
  <c r="JGS460" i="37"/>
  <c r="JGT460" i="37"/>
  <c r="JGU460" i="37"/>
  <c r="JGV460" i="37"/>
  <c r="JGW460" i="37"/>
  <c r="JGX460" i="37"/>
  <c r="JGY460" i="37"/>
  <c r="JGZ460" i="37"/>
  <c r="JHA460" i="37"/>
  <c r="JHB460" i="37"/>
  <c r="JHC460" i="37"/>
  <c r="JHD460" i="37"/>
  <c r="JHE460" i="37"/>
  <c r="JHF460" i="37"/>
  <c r="JHG460" i="37"/>
  <c r="JHH460" i="37"/>
  <c r="JHI460" i="37"/>
  <c r="JHJ460" i="37"/>
  <c r="JHK460" i="37"/>
  <c r="JHL460" i="37"/>
  <c r="JHM460" i="37"/>
  <c r="JHN460" i="37"/>
  <c r="JHO460" i="37"/>
  <c r="JHP460" i="37"/>
  <c r="JHQ460" i="37"/>
  <c r="JHR460" i="37"/>
  <c r="JHS460" i="37"/>
  <c r="JHT460" i="37"/>
  <c r="JHU460" i="37"/>
  <c r="JHV460" i="37"/>
  <c r="JHW460" i="37"/>
  <c r="JHX460" i="37"/>
  <c r="JHY460" i="37"/>
  <c r="JHZ460" i="37"/>
  <c r="JIA460" i="37"/>
  <c r="JIB460" i="37"/>
  <c r="JIC460" i="37"/>
  <c r="JID460" i="37"/>
  <c r="JIE460" i="37"/>
  <c r="JIF460" i="37"/>
  <c r="JIG460" i="37"/>
  <c r="JIH460" i="37"/>
  <c r="JII460" i="37"/>
  <c r="JIJ460" i="37"/>
  <c r="JIK460" i="37"/>
  <c r="JIL460" i="37"/>
  <c r="JIM460" i="37"/>
  <c r="JIN460" i="37"/>
  <c r="JIO460" i="37"/>
  <c r="JIP460" i="37"/>
  <c r="JIQ460" i="37"/>
  <c r="JIR460" i="37"/>
  <c r="JIS460" i="37"/>
  <c r="JIT460" i="37"/>
  <c r="JIU460" i="37"/>
  <c r="JIV460" i="37"/>
  <c r="JIW460" i="37"/>
  <c r="JIX460" i="37"/>
  <c r="JIY460" i="37"/>
  <c r="JIZ460" i="37"/>
  <c r="JJA460" i="37"/>
  <c r="JJB460" i="37"/>
  <c r="JJC460" i="37"/>
  <c r="JJD460" i="37"/>
  <c r="JJE460" i="37"/>
  <c r="JJF460" i="37"/>
  <c r="JJG460" i="37"/>
  <c r="JJH460" i="37"/>
  <c r="JJI460" i="37"/>
  <c r="JJJ460" i="37"/>
  <c r="JJK460" i="37"/>
  <c r="JJL460" i="37"/>
  <c r="JJM460" i="37"/>
  <c r="JJN460" i="37"/>
  <c r="JJO460" i="37"/>
  <c r="JJP460" i="37"/>
  <c r="JJQ460" i="37"/>
  <c r="JJR460" i="37"/>
  <c r="JJS460" i="37"/>
  <c r="JJT460" i="37"/>
  <c r="JJU460" i="37"/>
  <c r="JJV460" i="37"/>
  <c r="JJW460" i="37"/>
  <c r="JJX460" i="37"/>
  <c r="JJY460" i="37"/>
  <c r="JJZ460" i="37"/>
  <c r="JKA460" i="37"/>
  <c r="JKB460" i="37"/>
  <c r="JKC460" i="37"/>
  <c r="JKD460" i="37"/>
  <c r="JKE460" i="37"/>
  <c r="JKF460" i="37"/>
  <c r="JKG460" i="37"/>
  <c r="JKH460" i="37"/>
  <c r="JKI460" i="37"/>
  <c r="JKJ460" i="37"/>
  <c r="JKK460" i="37"/>
  <c r="JKL460" i="37"/>
  <c r="JKM460" i="37"/>
  <c r="JKN460" i="37"/>
  <c r="JKO460" i="37"/>
  <c r="JKP460" i="37"/>
  <c r="JKQ460" i="37"/>
  <c r="JKR460" i="37"/>
  <c r="JKS460" i="37"/>
  <c r="JKT460" i="37"/>
  <c r="JKU460" i="37"/>
  <c r="JKV460" i="37"/>
  <c r="JKW460" i="37"/>
  <c r="JKX460" i="37"/>
  <c r="JKY460" i="37"/>
  <c r="JKZ460" i="37"/>
  <c r="JLA460" i="37"/>
  <c r="JLB460" i="37"/>
  <c r="JLC460" i="37"/>
  <c r="JLD460" i="37"/>
  <c r="JLE460" i="37"/>
  <c r="JLF460" i="37"/>
  <c r="JLG460" i="37"/>
  <c r="JLH460" i="37"/>
  <c r="JLI460" i="37"/>
  <c r="JLJ460" i="37"/>
  <c r="JLK460" i="37"/>
  <c r="JLL460" i="37"/>
  <c r="JLM460" i="37"/>
  <c r="JLN460" i="37"/>
  <c r="JLO460" i="37"/>
  <c r="JLP460" i="37"/>
  <c r="JLQ460" i="37"/>
  <c r="JLR460" i="37"/>
  <c r="JLS460" i="37"/>
  <c r="JLT460" i="37"/>
  <c r="JLU460" i="37"/>
  <c r="JLV460" i="37"/>
  <c r="JLW460" i="37"/>
  <c r="JLX460" i="37"/>
  <c r="JLY460" i="37"/>
  <c r="JLZ460" i="37"/>
  <c r="JMA460" i="37"/>
  <c r="JMB460" i="37"/>
  <c r="JMC460" i="37"/>
  <c r="JMD460" i="37"/>
  <c r="JME460" i="37"/>
  <c r="JMF460" i="37"/>
  <c r="JMG460" i="37"/>
  <c r="JMH460" i="37"/>
  <c r="JMI460" i="37"/>
  <c r="JMJ460" i="37"/>
  <c r="JMK460" i="37"/>
  <c r="JML460" i="37"/>
  <c r="JMM460" i="37"/>
  <c r="JMN460" i="37"/>
  <c r="JMO460" i="37"/>
  <c r="JMP460" i="37"/>
  <c r="JMQ460" i="37"/>
  <c r="JMR460" i="37"/>
  <c r="JMS460" i="37"/>
  <c r="JMT460" i="37"/>
  <c r="JMU460" i="37"/>
  <c r="JMV460" i="37"/>
  <c r="JMW460" i="37"/>
  <c r="JMX460" i="37"/>
  <c r="JMY460" i="37"/>
  <c r="JMZ460" i="37"/>
  <c r="JNA460" i="37"/>
  <c r="JNB460" i="37"/>
  <c r="JNC460" i="37"/>
  <c r="JND460" i="37"/>
  <c r="JNE460" i="37"/>
  <c r="JNF460" i="37"/>
  <c r="JNG460" i="37"/>
  <c r="JNH460" i="37"/>
  <c r="JNI460" i="37"/>
  <c r="JNJ460" i="37"/>
  <c r="JNK460" i="37"/>
  <c r="JNL460" i="37"/>
  <c r="JNM460" i="37"/>
  <c r="JNN460" i="37"/>
  <c r="JNO460" i="37"/>
  <c r="JNP460" i="37"/>
  <c r="JNQ460" i="37"/>
  <c r="JNR460" i="37"/>
  <c r="JNS460" i="37"/>
  <c r="JNT460" i="37"/>
  <c r="JNU460" i="37"/>
  <c r="JNV460" i="37"/>
  <c r="JNW460" i="37"/>
  <c r="JNX460" i="37"/>
  <c r="JNY460" i="37"/>
  <c r="JNZ460" i="37"/>
  <c r="JOA460" i="37"/>
  <c r="JOB460" i="37"/>
  <c r="JOC460" i="37"/>
  <c r="JOD460" i="37"/>
  <c r="JOE460" i="37"/>
  <c r="JOF460" i="37"/>
  <c r="JOG460" i="37"/>
  <c r="JOH460" i="37"/>
  <c r="JOI460" i="37"/>
  <c r="JOJ460" i="37"/>
  <c r="JOK460" i="37"/>
  <c r="JOL460" i="37"/>
  <c r="JOM460" i="37"/>
  <c r="JON460" i="37"/>
  <c r="JOO460" i="37"/>
  <c r="JOP460" i="37"/>
  <c r="JOQ460" i="37"/>
  <c r="JOR460" i="37"/>
  <c r="JOS460" i="37"/>
  <c r="JOT460" i="37"/>
  <c r="JOU460" i="37"/>
  <c r="JOV460" i="37"/>
  <c r="JOW460" i="37"/>
  <c r="JOX460" i="37"/>
  <c r="JOY460" i="37"/>
  <c r="JOZ460" i="37"/>
  <c r="JPA460" i="37"/>
  <c r="JPB460" i="37"/>
  <c r="JPC460" i="37"/>
  <c r="JPD460" i="37"/>
  <c r="JPE460" i="37"/>
  <c r="JPF460" i="37"/>
  <c r="JPG460" i="37"/>
  <c r="JPH460" i="37"/>
  <c r="JPI460" i="37"/>
  <c r="JPJ460" i="37"/>
  <c r="JPK460" i="37"/>
  <c r="JPL460" i="37"/>
  <c r="JPM460" i="37"/>
  <c r="JPN460" i="37"/>
  <c r="JPO460" i="37"/>
  <c r="JPP460" i="37"/>
  <c r="JPQ460" i="37"/>
  <c r="JPR460" i="37"/>
  <c r="JPS460" i="37"/>
  <c r="JPT460" i="37"/>
  <c r="JPU460" i="37"/>
  <c r="JPV460" i="37"/>
  <c r="JPW460" i="37"/>
  <c r="JPX460" i="37"/>
  <c r="JPY460" i="37"/>
  <c r="JPZ460" i="37"/>
  <c r="JQA460" i="37"/>
  <c r="JQB460" i="37"/>
  <c r="JQC460" i="37"/>
  <c r="JQD460" i="37"/>
  <c r="JQE460" i="37"/>
  <c r="JQF460" i="37"/>
  <c r="JQG460" i="37"/>
  <c r="JQH460" i="37"/>
  <c r="JQI460" i="37"/>
  <c r="JQJ460" i="37"/>
  <c r="JQK460" i="37"/>
  <c r="JQL460" i="37"/>
  <c r="JQM460" i="37"/>
  <c r="JQN460" i="37"/>
  <c r="JQO460" i="37"/>
  <c r="JQP460" i="37"/>
  <c r="JQQ460" i="37"/>
  <c r="JQR460" i="37"/>
  <c r="JQS460" i="37"/>
  <c r="JQT460" i="37"/>
  <c r="JQU460" i="37"/>
  <c r="JQV460" i="37"/>
  <c r="JQW460" i="37"/>
  <c r="JQX460" i="37"/>
  <c r="JQY460" i="37"/>
  <c r="JQZ460" i="37"/>
  <c r="JRA460" i="37"/>
  <c r="JRB460" i="37"/>
  <c r="JRC460" i="37"/>
  <c r="JRD460" i="37"/>
  <c r="JRE460" i="37"/>
  <c r="JRF460" i="37"/>
  <c r="JRG460" i="37"/>
  <c r="JRH460" i="37"/>
  <c r="JRI460" i="37"/>
  <c r="JRJ460" i="37"/>
  <c r="JRK460" i="37"/>
  <c r="JRL460" i="37"/>
  <c r="JRM460" i="37"/>
  <c r="JRN460" i="37"/>
  <c r="JRO460" i="37"/>
  <c r="JRP460" i="37"/>
  <c r="JRQ460" i="37"/>
  <c r="JRR460" i="37"/>
  <c r="JRS460" i="37"/>
  <c r="JRT460" i="37"/>
  <c r="JRU460" i="37"/>
  <c r="JRV460" i="37"/>
  <c r="JRW460" i="37"/>
  <c r="JRX460" i="37"/>
  <c r="JRY460" i="37"/>
  <c r="JRZ460" i="37"/>
  <c r="JSA460" i="37"/>
  <c r="JSB460" i="37"/>
  <c r="JSC460" i="37"/>
  <c r="JSD460" i="37"/>
  <c r="JSE460" i="37"/>
  <c r="JSF460" i="37"/>
  <c r="JSG460" i="37"/>
  <c r="JSH460" i="37"/>
  <c r="JSI460" i="37"/>
  <c r="JSJ460" i="37"/>
  <c r="JSK460" i="37"/>
  <c r="JSL460" i="37"/>
  <c r="JSM460" i="37"/>
  <c r="JSN460" i="37"/>
  <c r="JSO460" i="37"/>
  <c r="JSP460" i="37"/>
  <c r="JSQ460" i="37"/>
  <c r="JSR460" i="37"/>
  <c r="JSS460" i="37"/>
  <c r="JST460" i="37"/>
  <c r="JSU460" i="37"/>
  <c r="JSV460" i="37"/>
  <c r="JSW460" i="37"/>
  <c r="JSX460" i="37"/>
  <c r="JSY460" i="37"/>
  <c r="JSZ460" i="37"/>
  <c r="JTA460" i="37"/>
  <c r="JTB460" i="37"/>
  <c r="JTC460" i="37"/>
  <c r="JTD460" i="37"/>
  <c r="JTE460" i="37"/>
  <c r="JTF460" i="37"/>
  <c r="JTG460" i="37"/>
  <c r="JTH460" i="37"/>
  <c r="JTI460" i="37"/>
  <c r="JTJ460" i="37"/>
  <c r="JTK460" i="37"/>
  <c r="JTL460" i="37"/>
  <c r="JTM460" i="37"/>
  <c r="JTN460" i="37"/>
  <c r="JTO460" i="37"/>
  <c r="JTP460" i="37"/>
  <c r="JTQ460" i="37"/>
  <c r="JTR460" i="37"/>
  <c r="JTS460" i="37"/>
  <c r="JTT460" i="37"/>
  <c r="JTU460" i="37"/>
  <c r="JTV460" i="37"/>
  <c r="JTW460" i="37"/>
  <c r="JTX460" i="37"/>
  <c r="JTY460" i="37"/>
  <c r="JTZ460" i="37"/>
  <c r="JUA460" i="37"/>
  <c r="JUB460" i="37"/>
  <c r="JUC460" i="37"/>
  <c r="JUD460" i="37"/>
  <c r="JUE460" i="37"/>
  <c r="JUF460" i="37"/>
  <c r="JUG460" i="37"/>
  <c r="JUH460" i="37"/>
  <c r="JUI460" i="37"/>
  <c r="JUJ460" i="37"/>
  <c r="JUK460" i="37"/>
  <c r="JUL460" i="37"/>
  <c r="JUM460" i="37"/>
  <c r="JUN460" i="37"/>
  <c r="JUO460" i="37"/>
  <c r="JUP460" i="37"/>
  <c r="JUQ460" i="37"/>
  <c r="JUR460" i="37"/>
  <c r="JUS460" i="37"/>
  <c r="JUT460" i="37"/>
  <c r="JUU460" i="37"/>
  <c r="JUV460" i="37"/>
  <c r="JUW460" i="37"/>
  <c r="JUX460" i="37"/>
  <c r="JUY460" i="37"/>
  <c r="JUZ460" i="37"/>
  <c r="JVA460" i="37"/>
  <c r="JVB460" i="37"/>
  <c r="JVC460" i="37"/>
  <c r="JVD460" i="37"/>
  <c r="JVE460" i="37"/>
  <c r="JVF460" i="37"/>
  <c r="JVG460" i="37"/>
  <c r="JVH460" i="37"/>
  <c r="JVI460" i="37"/>
  <c r="JVJ460" i="37"/>
  <c r="JVK460" i="37"/>
  <c r="JVL460" i="37"/>
  <c r="JVM460" i="37"/>
  <c r="JVN460" i="37"/>
  <c r="JVO460" i="37"/>
  <c r="JVP460" i="37"/>
  <c r="JVQ460" i="37"/>
  <c r="JVR460" i="37"/>
  <c r="JVS460" i="37"/>
  <c r="JVT460" i="37"/>
  <c r="JVU460" i="37"/>
  <c r="JVV460" i="37"/>
  <c r="JVW460" i="37"/>
  <c r="JVX460" i="37"/>
  <c r="JVY460" i="37"/>
  <c r="JVZ460" i="37"/>
  <c r="JWA460" i="37"/>
  <c r="JWB460" i="37"/>
  <c r="JWC460" i="37"/>
  <c r="JWD460" i="37"/>
  <c r="JWE460" i="37"/>
  <c r="JWF460" i="37"/>
  <c r="JWG460" i="37"/>
  <c r="JWH460" i="37"/>
  <c r="JWI460" i="37"/>
  <c r="JWJ460" i="37"/>
  <c r="JWK460" i="37"/>
  <c r="JWL460" i="37"/>
  <c r="JWM460" i="37"/>
  <c r="JWN460" i="37"/>
  <c r="JWO460" i="37"/>
  <c r="JWP460" i="37"/>
  <c r="JWQ460" i="37"/>
  <c r="JWR460" i="37"/>
  <c r="JWS460" i="37"/>
  <c r="JWT460" i="37"/>
  <c r="JWU460" i="37"/>
  <c r="JWV460" i="37"/>
  <c r="JWW460" i="37"/>
  <c r="JWX460" i="37"/>
  <c r="JWY460" i="37"/>
  <c r="JWZ460" i="37"/>
  <c r="JXA460" i="37"/>
  <c r="JXB460" i="37"/>
  <c r="JXC460" i="37"/>
  <c r="JXD460" i="37"/>
  <c r="JXE460" i="37"/>
  <c r="JXF460" i="37"/>
  <c r="JXG460" i="37"/>
  <c r="JXH460" i="37"/>
  <c r="JXI460" i="37"/>
  <c r="JXJ460" i="37"/>
  <c r="JXK460" i="37"/>
  <c r="JXL460" i="37"/>
  <c r="JXM460" i="37"/>
  <c r="JXN460" i="37"/>
  <c r="JXO460" i="37"/>
  <c r="JXP460" i="37"/>
  <c r="JXQ460" i="37"/>
  <c r="JXR460" i="37"/>
  <c r="JXS460" i="37"/>
  <c r="JXT460" i="37"/>
  <c r="JXU460" i="37"/>
  <c r="JXV460" i="37"/>
  <c r="JXW460" i="37"/>
  <c r="JXX460" i="37"/>
  <c r="JXY460" i="37"/>
  <c r="JXZ460" i="37"/>
  <c r="JYA460" i="37"/>
  <c r="JYB460" i="37"/>
  <c r="JYC460" i="37"/>
  <c r="JYD460" i="37"/>
  <c r="JYE460" i="37"/>
  <c r="JYF460" i="37"/>
  <c r="JYG460" i="37"/>
  <c r="JYH460" i="37"/>
  <c r="JYI460" i="37"/>
  <c r="JYJ460" i="37"/>
  <c r="JYK460" i="37"/>
  <c r="JYL460" i="37"/>
  <c r="JYM460" i="37"/>
  <c r="JYN460" i="37"/>
  <c r="JYO460" i="37"/>
  <c r="JYP460" i="37"/>
  <c r="JYQ460" i="37"/>
  <c r="JYR460" i="37"/>
  <c r="JYS460" i="37"/>
  <c r="JYT460" i="37"/>
  <c r="JYU460" i="37"/>
  <c r="JYV460" i="37"/>
  <c r="JYW460" i="37"/>
  <c r="JYX460" i="37"/>
  <c r="JYY460" i="37"/>
  <c r="JYZ460" i="37"/>
  <c r="JZA460" i="37"/>
  <c r="JZB460" i="37"/>
  <c r="JZC460" i="37"/>
  <c r="JZD460" i="37"/>
  <c r="JZE460" i="37"/>
  <c r="JZF460" i="37"/>
  <c r="JZG460" i="37"/>
  <c r="JZH460" i="37"/>
  <c r="JZI460" i="37"/>
  <c r="JZJ460" i="37"/>
  <c r="JZK460" i="37"/>
  <c r="JZL460" i="37"/>
  <c r="JZM460" i="37"/>
  <c r="JZN460" i="37"/>
  <c r="JZO460" i="37"/>
  <c r="JZP460" i="37"/>
  <c r="JZQ460" i="37"/>
  <c r="JZR460" i="37"/>
  <c r="JZS460" i="37"/>
  <c r="JZT460" i="37"/>
  <c r="JZU460" i="37"/>
  <c r="JZV460" i="37"/>
  <c r="JZW460" i="37"/>
  <c r="JZX460" i="37"/>
  <c r="JZY460" i="37"/>
  <c r="JZZ460" i="37"/>
  <c r="KAA460" i="37"/>
  <c r="KAB460" i="37"/>
  <c r="KAC460" i="37"/>
  <c r="KAD460" i="37"/>
  <c r="KAE460" i="37"/>
  <c r="KAF460" i="37"/>
  <c r="KAG460" i="37"/>
  <c r="KAH460" i="37"/>
  <c r="KAI460" i="37"/>
  <c r="KAJ460" i="37"/>
  <c r="KAK460" i="37"/>
  <c r="KAL460" i="37"/>
  <c r="KAM460" i="37"/>
  <c r="KAN460" i="37"/>
  <c r="KAO460" i="37"/>
  <c r="KAP460" i="37"/>
  <c r="KAQ460" i="37"/>
  <c r="KAR460" i="37"/>
  <c r="KAS460" i="37"/>
  <c r="KAT460" i="37"/>
  <c r="KAU460" i="37"/>
  <c r="KAV460" i="37"/>
  <c r="KAW460" i="37"/>
  <c r="KAX460" i="37"/>
  <c r="KAY460" i="37"/>
  <c r="KAZ460" i="37"/>
  <c r="KBA460" i="37"/>
  <c r="KBB460" i="37"/>
  <c r="KBC460" i="37"/>
  <c r="KBD460" i="37"/>
  <c r="KBE460" i="37"/>
  <c r="KBF460" i="37"/>
  <c r="KBG460" i="37"/>
  <c r="KBH460" i="37"/>
  <c r="KBI460" i="37"/>
  <c r="KBJ460" i="37"/>
  <c r="KBK460" i="37"/>
  <c r="KBL460" i="37"/>
  <c r="KBM460" i="37"/>
  <c r="KBN460" i="37"/>
  <c r="KBO460" i="37"/>
  <c r="KBP460" i="37"/>
  <c r="KBQ460" i="37"/>
  <c r="KBR460" i="37"/>
  <c r="KBS460" i="37"/>
  <c r="KBT460" i="37"/>
  <c r="KBU460" i="37"/>
  <c r="KBV460" i="37"/>
  <c r="KBW460" i="37"/>
  <c r="KBX460" i="37"/>
  <c r="KBY460" i="37"/>
  <c r="KBZ460" i="37"/>
  <c r="KCA460" i="37"/>
  <c r="KCB460" i="37"/>
  <c r="KCC460" i="37"/>
  <c r="KCD460" i="37"/>
  <c r="KCE460" i="37"/>
  <c r="KCF460" i="37"/>
  <c r="KCG460" i="37"/>
  <c r="KCH460" i="37"/>
  <c r="KCI460" i="37"/>
  <c r="KCJ460" i="37"/>
  <c r="KCK460" i="37"/>
  <c r="KCL460" i="37"/>
  <c r="KCM460" i="37"/>
  <c r="KCN460" i="37"/>
  <c r="KCO460" i="37"/>
  <c r="KCP460" i="37"/>
  <c r="KCQ460" i="37"/>
  <c r="KCR460" i="37"/>
  <c r="KCS460" i="37"/>
  <c r="KCT460" i="37"/>
  <c r="KCU460" i="37"/>
  <c r="KCV460" i="37"/>
  <c r="KCW460" i="37"/>
  <c r="KCX460" i="37"/>
  <c r="KCY460" i="37"/>
  <c r="KCZ460" i="37"/>
  <c r="KDA460" i="37"/>
  <c r="KDB460" i="37"/>
  <c r="KDC460" i="37"/>
  <c r="KDD460" i="37"/>
  <c r="KDE460" i="37"/>
  <c r="KDF460" i="37"/>
  <c r="KDG460" i="37"/>
  <c r="KDH460" i="37"/>
  <c r="KDI460" i="37"/>
  <c r="KDJ460" i="37"/>
  <c r="KDK460" i="37"/>
  <c r="KDL460" i="37"/>
  <c r="KDM460" i="37"/>
  <c r="KDN460" i="37"/>
  <c r="KDO460" i="37"/>
  <c r="KDP460" i="37"/>
  <c r="KDQ460" i="37"/>
  <c r="KDR460" i="37"/>
  <c r="KDS460" i="37"/>
  <c r="KDT460" i="37"/>
  <c r="KDU460" i="37"/>
  <c r="KDV460" i="37"/>
  <c r="KDW460" i="37"/>
  <c r="KDX460" i="37"/>
  <c r="KDY460" i="37"/>
  <c r="KDZ460" i="37"/>
  <c r="KEA460" i="37"/>
  <c r="KEB460" i="37"/>
  <c r="KEC460" i="37"/>
  <c r="KED460" i="37"/>
  <c r="KEE460" i="37"/>
  <c r="KEF460" i="37"/>
  <c r="KEG460" i="37"/>
  <c r="KEH460" i="37"/>
  <c r="KEI460" i="37"/>
  <c r="KEJ460" i="37"/>
  <c r="KEK460" i="37"/>
  <c r="KEL460" i="37"/>
  <c r="KEM460" i="37"/>
  <c r="KEN460" i="37"/>
  <c r="KEO460" i="37"/>
  <c r="KEP460" i="37"/>
  <c r="KEQ460" i="37"/>
  <c r="KER460" i="37"/>
  <c r="KES460" i="37"/>
  <c r="KET460" i="37"/>
  <c r="KEU460" i="37"/>
  <c r="KEV460" i="37"/>
  <c r="KEW460" i="37"/>
  <c r="KEX460" i="37"/>
  <c r="KEY460" i="37"/>
  <c r="KEZ460" i="37"/>
  <c r="KFA460" i="37"/>
  <c r="KFB460" i="37"/>
  <c r="KFC460" i="37"/>
  <c r="KFD460" i="37"/>
  <c r="KFE460" i="37"/>
  <c r="KFF460" i="37"/>
  <c r="KFG460" i="37"/>
  <c r="KFH460" i="37"/>
  <c r="KFI460" i="37"/>
  <c r="KFJ460" i="37"/>
  <c r="KFK460" i="37"/>
  <c r="KFL460" i="37"/>
  <c r="KFM460" i="37"/>
  <c r="KFN460" i="37"/>
  <c r="KFO460" i="37"/>
  <c r="KFP460" i="37"/>
  <c r="KFQ460" i="37"/>
  <c r="KFR460" i="37"/>
  <c r="KFS460" i="37"/>
  <c r="KFT460" i="37"/>
  <c r="KFU460" i="37"/>
  <c r="KFV460" i="37"/>
  <c r="KFW460" i="37"/>
  <c r="KFX460" i="37"/>
  <c r="KFY460" i="37"/>
  <c r="KFZ460" i="37"/>
  <c r="KGA460" i="37"/>
  <c r="KGB460" i="37"/>
  <c r="KGC460" i="37"/>
  <c r="KGD460" i="37"/>
  <c r="KGE460" i="37"/>
  <c r="KGF460" i="37"/>
  <c r="KGG460" i="37"/>
  <c r="KGH460" i="37"/>
  <c r="KGI460" i="37"/>
  <c r="KGJ460" i="37"/>
  <c r="KGK460" i="37"/>
  <c r="KGL460" i="37"/>
  <c r="KGM460" i="37"/>
  <c r="KGN460" i="37"/>
  <c r="KGO460" i="37"/>
  <c r="KGP460" i="37"/>
  <c r="KGQ460" i="37"/>
  <c r="KGR460" i="37"/>
  <c r="KGS460" i="37"/>
  <c r="KGT460" i="37"/>
  <c r="KGU460" i="37"/>
  <c r="KGV460" i="37"/>
  <c r="KGW460" i="37"/>
  <c r="KGX460" i="37"/>
  <c r="KGY460" i="37"/>
  <c r="KGZ460" i="37"/>
  <c r="KHA460" i="37"/>
  <c r="KHB460" i="37"/>
  <c r="KHC460" i="37"/>
  <c r="KHD460" i="37"/>
  <c r="KHE460" i="37"/>
  <c r="KHF460" i="37"/>
  <c r="KHG460" i="37"/>
  <c r="KHH460" i="37"/>
  <c r="KHI460" i="37"/>
  <c r="KHJ460" i="37"/>
  <c r="KHK460" i="37"/>
  <c r="KHL460" i="37"/>
  <c r="KHM460" i="37"/>
  <c r="KHN460" i="37"/>
  <c r="KHO460" i="37"/>
  <c r="KHP460" i="37"/>
  <c r="KHQ460" i="37"/>
  <c r="KHR460" i="37"/>
  <c r="KHS460" i="37"/>
  <c r="KHT460" i="37"/>
  <c r="KHU460" i="37"/>
  <c r="KHV460" i="37"/>
  <c r="KHW460" i="37"/>
  <c r="KHX460" i="37"/>
  <c r="KHY460" i="37"/>
  <c r="KHZ460" i="37"/>
  <c r="KIA460" i="37"/>
  <c r="KIB460" i="37"/>
  <c r="KIC460" i="37"/>
  <c r="KID460" i="37"/>
  <c r="KIE460" i="37"/>
  <c r="KIF460" i="37"/>
  <c r="KIG460" i="37"/>
  <c r="KIH460" i="37"/>
  <c r="KII460" i="37"/>
  <c r="KIJ460" i="37"/>
  <c r="KIK460" i="37"/>
  <c r="KIL460" i="37"/>
  <c r="KIM460" i="37"/>
  <c r="KIN460" i="37"/>
  <c r="KIO460" i="37"/>
  <c r="KIP460" i="37"/>
  <c r="KIQ460" i="37"/>
  <c r="KIR460" i="37"/>
  <c r="KIS460" i="37"/>
  <c r="KIT460" i="37"/>
  <c r="KIU460" i="37"/>
  <c r="KIV460" i="37"/>
  <c r="KIW460" i="37"/>
  <c r="KIX460" i="37"/>
  <c r="KIY460" i="37"/>
  <c r="KIZ460" i="37"/>
  <c r="KJA460" i="37"/>
  <c r="KJB460" i="37"/>
  <c r="KJC460" i="37"/>
  <c r="KJD460" i="37"/>
  <c r="KJE460" i="37"/>
  <c r="KJF460" i="37"/>
  <c r="KJG460" i="37"/>
  <c r="KJH460" i="37"/>
  <c r="KJI460" i="37"/>
  <c r="KJJ460" i="37"/>
  <c r="KJK460" i="37"/>
  <c r="KJL460" i="37"/>
  <c r="KJM460" i="37"/>
  <c r="KJN460" i="37"/>
  <c r="KJO460" i="37"/>
  <c r="KJP460" i="37"/>
  <c r="KJQ460" i="37"/>
  <c r="KJR460" i="37"/>
  <c r="KJS460" i="37"/>
  <c r="KJT460" i="37"/>
  <c r="KJU460" i="37"/>
  <c r="KJV460" i="37"/>
  <c r="KJW460" i="37"/>
  <c r="KJX460" i="37"/>
  <c r="KJY460" i="37"/>
  <c r="KJZ460" i="37"/>
  <c r="KKA460" i="37"/>
  <c r="KKB460" i="37"/>
  <c r="KKC460" i="37"/>
  <c r="KKD460" i="37"/>
  <c r="KKE460" i="37"/>
  <c r="KKF460" i="37"/>
  <c r="KKG460" i="37"/>
  <c r="KKH460" i="37"/>
  <c r="KKI460" i="37"/>
  <c r="KKJ460" i="37"/>
  <c r="KKK460" i="37"/>
  <c r="KKL460" i="37"/>
  <c r="KKM460" i="37"/>
  <c r="KKN460" i="37"/>
  <c r="KKO460" i="37"/>
  <c r="KKP460" i="37"/>
  <c r="KKQ460" i="37"/>
  <c r="KKR460" i="37"/>
  <c r="KKS460" i="37"/>
  <c r="KKT460" i="37"/>
  <c r="KKU460" i="37"/>
  <c r="KKV460" i="37"/>
  <c r="KKW460" i="37"/>
  <c r="KKX460" i="37"/>
  <c r="KKY460" i="37"/>
  <c r="KKZ460" i="37"/>
  <c r="KLA460" i="37"/>
  <c r="KLB460" i="37"/>
  <c r="KLC460" i="37"/>
  <c r="KLD460" i="37"/>
  <c r="KLE460" i="37"/>
  <c r="KLF460" i="37"/>
  <c r="KLG460" i="37"/>
  <c r="KLH460" i="37"/>
  <c r="KLI460" i="37"/>
  <c r="KLJ460" i="37"/>
  <c r="KLK460" i="37"/>
  <c r="KLL460" i="37"/>
  <c r="KLM460" i="37"/>
  <c r="KLN460" i="37"/>
  <c r="KLO460" i="37"/>
  <c r="KLP460" i="37"/>
  <c r="KLQ460" i="37"/>
  <c r="KLR460" i="37"/>
  <c r="KLS460" i="37"/>
  <c r="KLT460" i="37"/>
  <c r="KLU460" i="37"/>
  <c r="KLV460" i="37"/>
  <c r="KLW460" i="37"/>
  <c r="KLX460" i="37"/>
  <c r="KLY460" i="37"/>
  <c r="KLZ460" i="37"/>
  <c r="KMA460" i="37"/>
  <c r="KMB460" i="37"/>
  <c r="KMC460" i="37"/>
  <c r="KMD460" i="37"/>
  <c r="KME460" i="37"/>
  <c r="KMF460" i="37"/>
  <c r="KMG460" i="37"/>
  <c r="KMH460" i="37"/>
  <c r="KMI460" i="37"/>
  <c r="KMJ460" i="37"/>
  <c r="KMK460" i="37"/>
  <c r="KML460" i="37"/>
  <c r="KMM460" i="37"/>
  <c r="KMN460" i="37"/>
  <c r="KMO460" i="37"/>
  <c r="KMP460" i="37"/>
  <c r="KMQ460" i="37"/>
  <c r="KMR460" i="37"/>
  <c r="KMS460" i="37"/>
  <c r="KMT460" i="37"/>
  <c r="KMU460" i="37"/>
  <c r="KMV460" i="37"/>
  <c r="KMW460" i="37"/>
  <c r="KMX460" i="37"/>
  <c r="KMY460" i="37"/>
  <c r="KMZ460" i="37"/>
  <c r="KNA460" i="37"/>
  <c r="KNB460" i="37"/>
  <c r="KNC460" i="37"/>
  <c r="KND460" i="37"/>
  <c r="KNE460" i="37"/>
  <c r="KNF460" i="37"/>
  <c r="KNG460" i="37"/>
  <c r="KNH460" i="37"/>
  <c r="KNI460" i="37"/>
  <c r="KNJ460" i="37"/>
  <c r="KNK460" i="37"/>
  <c r="KNL460" i="37"/>
  <c r="KNM460" i="37"/>
  <c r="KNN460" i="37"/>
  <c r="KNO460" i="37"/>
  <c r="KNP460" i="37"/>
  <c r="KNQ460" i="37"/>
  <c r="KNR460" i="37"/>
  <c r="KNS460" i="37"/>
  <c r="KNT460" i="37"/>
  <c r="KNU460" i="37"/>
  <c r="KNV460" i="37"/>
  <c r="KNW460" i="37"/>
  <c r="KNX460" i="37"/>
  <c r="KNY460" i="37"/>
  <c r="KNZ460" i="37"/>
  <c r="KOA460" i="37"/>
  <c r="KOB460" i="37"/>
  <c r="KOC460" i="37"/>
  <c r="KOD460" i="37"/>
  <c r="KOE460" i="37"/>
  <c r="KOF460" i="37"/>
  <c r="KOG460" i="37"/>
  <c r="KOH460" i="37"/>
  <c r="KOI460" i="37"/>
  <c r="KOJ460" i="37"/>
  <c r="KOK460" i="37"/>
  <c r="KOL460" i="37"/>
  <c r="KOM460" i="37"/>
  <c r="KON460" i="37"/>
  <c r="KOO460" i="37"/>
  <c r="KOP460" i="37"/>
  <c r="KOQ460" i="37"/>
  <c r="KOR460" i="37"/>
  <c r="KOS460" i="37"/>
  <c r="KOT460" i="37"/>
  <c r="KOU460" i="37"/>
  <c r="KOV460" i="37"/>
  <c r="KOW460" i="37"/>
  <c r="KOX460" i="37"/>
  <c r="KOY460" i="37"/>
  <c r="KOZ460" i="37"/>
  <c r="KPA460" i="37"/>
  <c r="KPB460" i="37"/>
  <c r="KPC460" i="37"/>
  <c r="KPD460" i="37"/>
  <c r="KPE460" i="37"/>
  <c r="KPF460" i="37"/>
  <c r="KPG460" i="37"/>
  <c r="KPH460" i="37"/>
  <c r="KPI460" i="37"/>
  <c r="KPJ460" i="37"/>
  <c r="KPK460" i="37"/>
  <c r="KPL460" i="37"/>
  <c r="KPM460" i="37"/>
  <c r="KPN460" i="37"/>
  <c r="KPO460" i="37"/>
  <c r="KPP460" i="37"/>
  <c r="KPQ460" i="37"/>
  <c r="KPR460" i="37"/>
  <c r="KPS460" i="37"/>
  <c r="KPT460" i="37"/>
  <c r="KPU460" i="37"/>
  <c r="KPV460" i="37"/>
  <c r="KPW460" i="37"/>
  <c r="KPX460" i="37"/>
  <c r="KPY460" i="37"/>
  <c r="KPZ460" i="37"/>
  <c r="KQA460" i="37"/>
  <c r="KQB460" i="37"/>
  <c r="KQC460" i="37"/>
  <c r="KQD460" i="37"/>
  <c r="KQE460" i="37"/>
  <c r="KQF460" i="37"/>
  <c r="KQG460" i="37"/>
  <c r="KQH460" i="37"/>
  <c r="KQI460" i="37"/>
  <c r="KQJ460" i="37"/>
  <c r="KQK460" i="37"/>
  <c r="KQL460" i="37"/>
  <c r="KQM460" i="37"/>
  <c r="KQN460" i="37"/>
  <c r="KQO460" i="37"/>
  <c r="KQP460" i="37"/>
  <c r="KQQ460" i="37"/>
  <c r="KQR460" i="37"/>
  <c r="KQS460" i="37"/>
  <c r="KQT460" i="37"/>
  <c r="KQU460" i="37"/>
  <c r="KQV460" i="37"/>
  <c r="KQW460" i="37"/>
  <c r="KQX460" i="37"/>
  <c r="KQY460" i="37"/>
  <c r="KQZ460" i="37"/>
  <c r="KRA460" i="37"/>
  <c r="KRB460" i="37"/>
  <c r="KRC460" i="37"/>
  <c r="KRD460" i="37"/>
  <c r="KRE460" i="37"/>
  <c r="KRF460" i="37"/>
  <c r="KRG460" i="37"/>
  <c r="KRH460" i="37"/>
  <c r="KRI460" i="37"/>
  <c r="KRJ460" i="37"/>
  <c r="KRK460" i="37"/>
  <c r="KRL460" i="37"/>
  <c r="KRM460" i="37"/>
  <c r="KRN460" i="37"/>
  <c r="KRO460" i="37"/>
  <c r="KRP460" i="37"/>
  <c r="KRQ460" i="37"/>
  <c r="KRR460" i="37"/>
  <c r="KRS460" i="37"/>
  <c r="KRT460" i="37"/>
  <c r="KRU460" i="37"/>
  <c r="KRV460" i="37"/>
  <c r="KRW460" i="37"/>
  <c r="KRX460" i="37"/>
  <c r="KRY460" i="37"/>
  <c r="KRZ460" i="37"/>
  <c r="KSA460" i="37"/>
  <c r="KSB460" i="37"/>
  <c r="KSC460" i="37"/>
  <c r="KSD460" i="37"/>
  <c r="KSE460" i="37"/>
  <c r="KSF460" i="37"/>
  <c r="KSG460" i="37"/>
  <c r="KSH460" i="37"/>
  <c r="KSI460" i="37"/>
  <c r="KSJ460" i="37"/>
  <c r="KSK460" i="37"/>
  <c r="KSL460" i="37"/>
  <c r="KSM460" i="37"/>
  <c r="KSN460" i="37"/>
  <c r="KSO460" i="37"/>
  <c r="KSP460" i="37"/>
  <c r="KSQ460" i="37"/>
  <c r="KSR460" i="37"/>
  <c r="KSS460" i="37"/>
  <c r="KST460" i="37"/>
  <c r="KSU460" i="37"/>
  <c r="KSV460" i="37"/>
  <c r="KSW460" i="37"/>
  <c r="KSX460" i="37"/>
  <c r="KSY460" i="37"/>
  <c r="KSZ460" i="37"/>
  <c r="KTA460" i="37"/>
  <c r="KTB460" i="37"/>
  <c r="KTC460" i="37"/>
  <c r="KTD460" i="37"/>
  <c r="KTE460" i="37"/>
  <c r="KTF460" i="37"/>
  <c r="KTG460" i="37"/>
  <c r="KTH460" i="37"/>
  <c r="KTI460" i="37"/>
  <c r="KTJ460" i="37"/>
  <c r="KTK460" i="37"/>
  <c r="KTL460" i="37"/>
  <c r="KTM460" i="37"/>
  <c r="KTN460" i="37"/>
  <c r="KTO460" i="37"/>
  <c r="KTP460" i="37"/>
  <c r="KTQ460" i="37"/>
  <c r="KTR460" i="37"/>
  <c r="KTS460" i="37"/>
  <c r="KTT460" i="37"/>
  <c r="KTU460" i="37"/>
  <c r="KTV460" i="37"/>
  <c r="KTW460" i="37"/>
  <c r="KTX460" i="37"/>
  <c r="KTY460" i="37"/>
  <c r="KTZ460" i="37"/>
  <c r="KUA460" i="37"/>
  <c r="KUB460" i="37"/>
  <c r="KUC460" i="37"/>
  <c r="KUD460" i="37"/>
  <c r="KUE460" i="37"/>
  <c r="KUF460" i="37"/>
  <c r="KUG460" i="37"/>
  <c r="KUH460" i="37"/>
  <c r="KUI460" i="37"/>
  <c r="KUJ460" i="37"/>
  <c r="KUK460" i="37"/>
  <c r="KUL460" i="37"/>
  <c r="KUM460" i="37"/>
  <c r="KUN460" i="37"/>
  <c r="KUO460" i="37"/>
  <c r="KUP460" i="37"/>
  <c r="KUQ460" i="37"/>
  <c r="KUR460" i="37"/>
  <c r="KUS460" i="37"/>
  <c r="KUT460" i="37"/>
  <c r="KUU460" i="37"/>
  <c r="KUV460" i="37"/>
  <c r="KUW460" i="37"/>
  <c r="KUX460" i="37"/>
  <c r="KUY460" i="37"/>
  <c r="KUZ460" i="37"/>
  <c r="KVA460" i="37"/>
  <c r="KVB460" i="37"/>
  <c r="KVC460" i="37"/>
  <c r="KVD460" i="37"/>
  <c r="KVE460" i="37"/>
  <c r="KVF460" i="37"/>
  <c r="KVG460" i="37"/>
  <c r="KVH460" i="37"/>
  <c r="KVI460" i="37"/>
  <c r="KVJ460" i="37"/>
  <c r="KVK460" i="37"/>
  <c r="KVL460" i="37"/>
  <c r="KVM460" i="37"/>
  <c r="KVN460" i="37"/>
  <c r="KVO460" i="37"/>
  <c r="KVP460" i="37"/>
  <c r="KVQ460" i="37"/>
  <c r="KVR460" i="37"/>
  <c r="KVS460" i="37"/>
  <c r="KVT460" i="37"/>
  <c r="KVU460" i="37"/>
  <c r="KVV460" i="37"/>
  <c r="KVW460" i="37"/>
  <c r="KVX460" i="37"/>
  <c r="KVY460" i="37"/>
  <c r="KVZ460" i="37"/>
  <c r="KWA460" i="37"/>
  <c r="KWB460" i="37"/>
  <c r="KWC460" i="37"/>
  <c r="KWD460" i="37"/>
  <c r="KWE460" i="37"/>
  <c r="KWF460" i="37"/>
  <c r="KWG460" i="37"/>
  <c r="KWH460" i="37"/>
  <c r="KWI460" i="37"/>
  <c r="KWJ460" i="37"/>
  <c r="KWK460" i="37"/>
  <c r="KWL460" i="37"/>
  <c r="KWM460" i="37"/>
  <c r="KWN460" i="37"/>
  <c r="KWO460" i="37"/>
  <c r="KWP460" i="37"/>
  <c r="KWQ460" i="37"/>
  <c r="KWR460" i="37"/>
  <c r="KWS460" i="37"/>
  <c r="KWT460" i="37"/>
  <c r="KWU460" i="37"/>
  <c r="KWV460" i="37"/>
  <c r="KWW460" i="37"/>
  <c r="KWX460" i="37"/>
  <c r="KWY460" i="37"/>
  <c r="KWZ460" i="37"/>
  <c r="KXA460" i="37"/>
  <c r="KXB460" i="37"/>
  <c r="KXC460" i="37"/>
  <c r="KXD460" i="37"/>
  <c r="KXE460" i="37"/>
  <c r="KXF460" i="37"/>
  <c r="KXG460" i="37"/>
  <c r="KXH460" i="37"/>
  <c r="KXI460" i="37"/>
  <c r="KXJ460" i="37"/>
  <c r="KXK460" i="37"/>
  <c r="KXL460" i="37"/>
  <c r="KXM460" i="37"/>
  <c r="KXN460" i="37"/>
  <c r="KXO460" i="37"/>
  <c r="KXP460" i="37"/>
  <c r="KXQ460" i="37"/>
  <c r="KXR460" i="37"/>
  <c r="KXS460" i="37"/>
  <c r="KXT460" i="37"/>
  <c r="KXU460" i="37"/>
  <c r="KXV460" i="37"/>
  <c r="KXW460" i="37"/>
  <c r="KXX460" i="37"/>
  <c r="KXY460" i="37"/>
  <c r="KXZ460" i="37"/>
  <c r="KYA460" i="37"/>
  <c r="KYB460" i="37"/>
  <c r="KYC460" i="37"/>
  <c r="KYD460" i="37"/>
  <c r="KYE460" i="37"/>
  <c r="KYF460" i="37"/>
  <c r="KYG460" i="37"/>
  <c r="KYH460" i="37"/>
  <c r="KYI460" i="37"/>
  <c r="KYJ460" i="37"/>
  <c r="KYK460" i="37"/>
  <c r="KYL460" i="37"/>
  <c r="KYM460" i="37"/>
  <c r="KYN460" i="37"/>
  <c r="KYO460" i="37"/>
  <c r="KYP460" i="37"/>
  <c r="KYQ460" i="37"/>
  <c r="KYR460" i="37"/>
  <c r="KYS460" i="37"/>
  <c r="KYT460" i="37"/>
  <c r="KYU460" i="37"/>
  <c r="KYV460" i="37"/>
  <c r="KYW460" i="37"/>
  <c r="KYX460" i="37"/>
  <c r="KYY460" i="37"/>
  <c r="KYZ460" i="37"/>
  <c r="KZA460" i="37"/>
  <c r="KZB460" i="37"/>
  <c r="KZC460" i="37"/>
  <c r="KZD460" i="37"/>
  <c r="KZE460" i="37"/>
  <c r="KZF460" i="37"/>
  <c r="KZG460" i="37"/>
  <c r="KZH460" i="37"/>
  <c r="KZI460" i="37"/>
  <c r="KZJ460" i="37"/>
  <c r="KZK460" i="37"/>
  <c r="KZL460" i="37"/>
  <c r="KZM460" i="37"/>
  <c r="KZN460" i="37"/>
  <c r="KZO460" i="37"/>
  <c r="KZP460" i="37"/>
  <c r="KZQ460" i="37"/>
  <c r="KZR460" i="37"/>
  <c r="KZS460" i="37"/>
  <c r="KZT460" i="37"/>
  <c r="KZU460" i="37"/>
  <c r="KZV460" i="37"/>
  <c r="KZW460" i="37"/>
  <c r="KZX460" i="37"/>
  <c r="KZY460" i="37"/>
  <c r="KZZ460" i="37"/>
  <c r="LAA460" i="37"/>
  <c r="LAB460" i="37"/>
  <c r="LAC460" i="37"/>
  <c r="LAD460" i="37"/>
  <c r="LAE460" i="37"/>
  <c r="LAF460" i="37"/>
  <c r="LAG460" i="37"/>
  <c r="LAH460" i="37"/>
  <c r="LAI460" i="37"/>
  <c r="LAJ460" i="37"/>
  <c r="LAK460" i="37"/>
  <c r="LAL460" i="37"/>
  <c r="LAM460" i="37"/>
  <c r="LAN460" i="37"/>
  <c r="LAO460" i="37"/>
  <c r="LAP460" i="37"/>
  <c r="LAQ460" i="37"/>
  <c r="LAR460" i="37"/>
  <c r="LAS460" i="37"/>
  <c r="LAT460" i="37"/>
  <c r="LAU460" i="37"/>
  <c r="LAV460" i="37"/>
  <c r="LAW460" i="37"/>
  <c r="LAX460" i="37"/>
  <c r="LAY460" i="37"/>
  <c r="LAZ460" i="37"/>
  <c r="LBA460" i="37"/>
  <c r="LBB460" i="37"/>
  <c r="LBC460" i="37"/>
  <c r="LBD460" i="37"/>
  <c r="LBE460" i="37"/>
  <c r="LBF460" i="37"/>
  <c r="LBG460" i="37"/>
  <c r="LBH460" i="37"/>
  <c r="LBI460" i="37"/>
  <c r="LBJ460" i="37"/>
  <c r="LBK460" i="37"/>
  <c r="LBL460" i="37"/>
  <c r="LBM460" i="37"/>
  <c r="LBN460" i="37"/>
  <c r="LBO460" i="37"/>
  <c r="LBP460" i="37"/>
  <c r="LBQ460" i="37"/>
  <c r="LBR460" i="37"/>
  <c r="LBS460" i="37"/>
  <c r="LBT460" i="37"/>
  <c r="LBU460" i="37"/>
  <c r="LBV460" i="37"/>
  <c r="LBW460" i="37"/>
  <c r="LBX460" i="37"/>
  <c r="LBY460" i="37"/>
  <c r="LBZ460" i="37"/>
  <c r="LCA460" i="37"/>
  <c r="LCB460" i="37"/>
  <c r="LCC460" i="37"/>
  <c r="LCD460" i="37"/>
  <c r="LCE460" i="37"/>
  <c r="LCF460" i="37"/>
  <c r="LCG460" i="37"/>
  <c r="LCH460" i="37"/>
  <c r="LCI460" i="37"/>
  <c r="LCJ460" i="37"/>
  <c r="LCK460" i="37"/>
  <c r="LCL460" i="37"/>
  <c r="LCM460" i="37"/>
  <c r="LCN460" i="37"/>
  <c r="LCO460" i="37"/>
  <c r="LCP460" i="37"/>
  <c r="LCQ460" i="37"/>
  <c r="LCR460" i="37"/>
  <c r="LCS460" i="37"/>
  <c r="LCT460" i="37"/>
  <c r="LCU460" i="37"/>
  <c r="LCV460" i="37"/>
  <c r="LCW460" i="37"/>
  <c r="LCX460" i="37"/>
  <c r="LCY460" i="37"/>
  <c r="LCZ460" i="37"/>
  <c r="LDA460" i="37"/>
  <c r="LDB460" i="37"/>
  <c r="LDC460" i="37"/>
  <c r="LDD460" i="37"/>
  <c r="LDE460" i="37"/>
  <c r="LDF460" i="37"/>
  <c r="LDG460" i="37"/>
  <c r="LDH460" i="37"/>
  <c r="LDI460" i="37"/>
  <c r="LDJ460" i="37"/>
  <c r="LDK460" i="37"/>
  <c r="LDL460" i="37"/>
  <c r="LDM460" i="37"/>
  <c r="LDN460" i="37"/>
  <c r="LDO460" i="37"/>
  <c r="LDP460" i="37"/>
  <c r="LDQ460" i="37"/>
  <c r="LDR460" i="37"/>
  <c r="LDS460" i="37"/>
  <c r="LDT460" i="37"/>
  <c r="LDU460" i="37"/>
  <c r="LDV460" i="37"/>
  <c r="LDW460" i="37"/>
  <c r="LDX460" i="37"/>
  <c r="LDY460" i="37"/>
  <c r="LDZ460" i="37"/>
  <c r="LEA460" i="37"/>
  <c r="LEB460" i="37"/>
  <c r="LEC460" i="37"/>
  <c r="LED460" i="37"/>
  <c r="LEE460" i="37"/>
  <c r="LEF460" i="37"/>
  <c r="LEG460" i="37"/>
  <c r="LEH460" i="37"/>
  <c r="LEI460" i="37"/>
  <c r="LEJ460" i="37"/>
  <c r="LEK460" i="37"/>
  <c r="LEL460" i="37"/>
  <c r="LEM460" i="37"/>
  <c r="LEN460" i="37"/>
  <c r="LEO460" i="37"/>
  <c r="LEP460" i="37"/>
  <c r="LEQ460" i="37"/>
  <c r="LER460" i="37"/>
  <c r="LES460" i="37"/>
  <c r="LET460" i="37"/>
  <c r="LEU460" i="37"/>
  <c r="LEV460" i="37"/>
  <c r="LEW460" i="37"/>
  <c r="LEX460" i="37"/>
  <c r="LEY460" i="37"/>
  <c r="LEZ460" i="37"/>
  <c r="LFA460" i="37"/>
  <c r="LFB460" i="37"/>
  <c r="LFC460" i="37"/>
  <c r="LFD460" i="37"/>
  <c r="LFE460" i="37"/>
  <c r="LFF460" i="37"/>
  <c r="LFG460" i="37"/>
  <c r="LFH460" i="37"/>
  <c r="LFI460" i="37"/>
  <c r="LFJ460" i="37"/>
  <c r="LFK460" i="37"/>
  <c r="LFL460" i="37"/>
  <c r="LFM460" i="37"/>
  <c r="LFN460" i="37"/>
  <c r="LFO460" i="37"/>
  <c r="LFP460" i="37"/>
  <c r="LFQ460" i="37"/>
  <c r="LFR460" i="37"/>
  <c r="LFS460" i="37"/>
  <c r="LFT460" i="37"/>
  <c r="LFU460" i="37"/>
  <c r="LFV460" i="37"/>
  <c r="LFW460" i="37"/>
  <c r="LFX460" i="37"/>
  <c r="LFY460" i="37"/>
  <c r="LFZ460" i="37"/>
  <c r="LGA460" i="37"/>
  <c r="LGB460" i="37"/>
  <c r="LGC460" i="37"/>
  <c r="LGD460" i="37"/>
  <c r="LGE460" i="37"/>
  <c r="LGF460" i="37"/>
  <c r="LGG460" i="37"/>
  <c r="LGH460" i="37"/>
  <c r="LGI460" i="37"/>
  <c r="LGJ460" i="37"/>
  <c r="LGK460" i="37"/>
  <c r="LGL460" i="37"/>
  <c r="LGM460" i="37"/>
  <c r="LGN460" i="37"/>
  <c r="LGO460" i="37"/>
  <c r="LGP460" i="37"/>
  <c r="LGQ460" i="37"/>
  <c r="LGR460" i="37"/>
  <c r="LGS460" i="37"/>
  <c r="LGT460" i="37"/>
  <c r="LGU460" i="37"/>
  <c r="LGV460" i="37"/>
  <c r="LGW460" i="37"/>
  <c r="LGX460" i="37"/>
  <c r="LGY460" i="37"/>
  <c r="LGZ460" i="37"/>
  <c r="LHA460" i="37"/>
  <c r="LHB460" i="37"/>
  <c r="LHC460" i="37"/>
  <c r="LHD460" i="37"/>
  <c r="LHE460" i="37"/>
  <c r="LHF460" i="37"/>
  <c r="LHG460" i="37"/>
  <c r="LHH460" i="37"/>
  <c r="LHI460" i="37"/>
  <c r="LHJ460" i="37"/>
  <c r="LHK460" i="37"/>
  <c r="LHL460" i="37"/>
  <c r="LHM460" i="37"/>
  <c r="LHN460" i="37"/>
  <c r="LHO460" i="37"/>
  <c r="LHP460" i="37"/>
  <c r="LHQ460" i="37"/>
  <c r="LHR460" i="37"/>
  <c r="LHS460" i="37"/>
  <c r="LHT460" i="37"/>
  <c r="LHU460" i="37"/>
  <c r="LHV460" i="37"/>
  <c r="LHW460" i="37"/>
  <c r="LHX460" i="37"/>
  <c r="LHY460" i="37"/>
  <c r="LHZ460" i="37"/>
  <c r="LIA460" i="37"/>
  <c r="LIB460" i="37"/>
  <c r="LIC460" i="37"/>
  <c r="LID460" i="37"/>
  <c r="LIE460" i="37"/>
  <c r="LIF460" i="37"/>
  <c r="LIG460" i="37"/>
  <c r="LIH460" i="37"/>
  <c r="LII460" i="37"/>
  <c r="LIJ460" i="37"/>
  <c r="LIK460" i="37"/>
  <c r="LIL460" i="37"/>
  <c r="LIM460" i="37"/>
  <c r="LIN460" i="37"/>
  <c r="LIO460" i="37"/>
  <c r="LIP460" i="37"/>
  <c r="LIQ460" i="37"/>
  <c r="LIR460" i="37"/>
  <c r="LIS460" i="37"/>
  <c r="LIT460" i="37"/>
  <c r="LIU460" i="37"/>
  <c r="LIV460" i="37"/>
  <c r="LIW460" i="37"/>
  <c r="LIX460" i="37"/>
  <c r="LIY460" i="37"/>
  <c r="LIZ460" i="37"/>
  <c r="LJA460" i="37"/>
  <c r="LJB460" i="37"/>
  <c r="LJC460" i="37"/>
  <c r="LJD460" i="37"/>
  <c r="LJE460" i="37"/>
  <c r="LJF460" i="37"/>
  <c r="LJG460" i="37"/>
  <c r="LJH460" i="37"/>
  <c r="LJI460" i="37"/>
  <c r="LJJ460" i="37"/>
  <c r="LJK460" i="37"/>
  <c r="LJL460" i="37"/>
  <c r="LJM460" i="37"/>
  <c r="LJN460" i="37"/>
  <c r="LJO460" i="37"/>
  <c r="LJP460" i="37"/>
  <c r="LJQ460" i="37"/>
  <c r="LJR460" i="37"/>
  <c r="LJS460" i="37"/>
  <c r="LJT460" i="37"/>
  <c r="LJU460" i="37"/>
  <c r="LJV460" i="37"/>
  <c r="LJW460" i="37"/>
  <c r="LJX460" i="37"/>
  <c r="LJY460" i="37"/>
  <c r="LJZ460" i="37"/>
  <c r="LKA460" i="37"/>
  <c r="LKB460" i="37"/>
  <c r="LKC460" i="37"/>
  <c r="LKD460" i="37"/>
  <c r="LKE460" i="37"/>
  <c r="LKF460" i="37"/>
  <c r="LKG460" i="37"/>
  <c r="LKH460" i="37"/>
  <c r="LKI460" i="37"/>
  <c r="LKJ460" i="37"/>
  <c r="LKK460" i="37"/>
  <c r="LKL460" i="37"/>
  <c r="LKM460" i="37"/>
  <c r="LKN460" i="37"/>
  <c r="LKO460" i="37"/>
  <c r="LKP460" i="37"/>
  <c r="LKQ460" i="37"/>
  <c r="LKR460" i="37"/>
  <c r="LKS460" i="37"/>
  <c r="LKT460" i="37"/>
  <c r="LKU460" i="37"/>
  <c r="LKV460" i="37"/>
  <c r="LKW460" i="37"/>
  <c r="LKX460" i="37"/>
  <c r="LKY460" i="37"/>
  <c r="LKZ460" i="37"/>
  <c r="LLA460" i="37"/>
  <c r="LLB460" i="37"/>
  <c r="LLC460" i="37"/>
  <c r="LLD460" i="37"/>
  <c r="LLE460" i="37"/>
  <c r="LLF460" i="37"/>
  <c r="LLG460" i="37"/>
  <c r="LLH460" i="37"/>
  <c r="LLI460" i="37"/>
  <c r="LLJ460" i="37"/>
  <c r="LLK460" i="37"/>
  <c r="LLL460" i="37"/>
  <c r="LLM460" i="37"/>
  <c r="LLN460" i="37"/>
  <c r="LLO460" i="37"/>
  <c r="LLP460" i="37"/>
  <c r="LLQ460" i="37"/>
  <c r="LLR460" i="37"/>
  <c r="LLS460" i="37"/>
  <c r="LLT460" i="37"/>
  <c r="LLU460" i="37"/>
  <c r="LLV460" i="37"/>
  <c r="LLW460" i="37"/>
  <c r="LLX460" i="37"/>
  <c r="LLY460" i="37"/>
  <c r="LLZ460" i="37"/>
  <c r="LMA460" i="37"/>
  <c r="LMB460" i="37"/>
  <c r="LMC460" i="37"/>
  <c r="LMD460" i="37"/>
  <c r="LME460" i="37"/>
  <c r="LMF460" i="37"/>
  <c r="LMG460" i="37"/>
  <c r="LMH460" i="37"/>
  <c r="LMI460" i="37"/>
  <c r="LMJ460" i="37"/>
  <c r="LMK460" i="37"/>
  <c r="LML460" i="37"/>
  <c r="LMM460" i="37"/>
  <c r="LMN460" i="37"/>
  <c r="LMO460" i="37"/>
  <c r="LMP460" i="37"/>
  <c r="LMQ460" i="37"/>
  <c r="LMR460" i="37"/>
  <c r="LMS460" i="37"/>
  <c r="LMT460" i="37"/>
  <c r="LMU460" i="37"/>
  <c r="LMV460" i="37"/>
  <c r="LMW460" i="37"/>
  <c r="LMX460" i="37"/>
  <c r="LMY460" i="37"/>
  <c r="LMZ460" i="37"/>
  <c r="LNA460" i="37"/>
  <c r="LNB460" i="37"/>
  <c r="LNC460" i="37"/>
  <c r="LND460" i="37"/>
  <c r="LNE460" i="37"/>
  <c r="LNF460" i="37"/>
  <c r="LNG460" i="37"/>
  <c r="LNH460" i="37"/>
  <c r="LNI460" i="37"/>
  <c r="LNJ460" i="37"/>
  <c r="LNK460" i="37"/>
  <c r="LNL460" i="37"/>
  <c r="LNM460" i="37"/>
  <c r="LNN460" i="37"/>
  <c r="LNO460" i="37"/>
  <c r="LNP460" i="37"/>
  <c r="LNQ460" i="37"/>
  <c r="LNR460" i="37"/>
  <c r="LNS460" i="37"/>
  <c r="LNT460" i="37"/>
  <c r="LNU460" i="37"/>
  <c r="LNV460" i="37"/>
  <c r="LNW460" i="37"/>
  <c r="LNX460" i="37"/>
  <c r="LNY460" i="37"/>
  <c r="LNZ460" i="37"/>
  <c r="LOA460" i="37"/>
  <c r="LOB460" i="37"/>
  <c r="LOC460" i="37"/>
  <c r="LOD460" i="37"/>
  <c r="LOE460" i="37"/>
  <c r="LOF460" i="37"/>
  <c r="LOG460" i="37"/>
  <c r="LOH460" i="37"/>
  <c r="LOI460" i="37"/>
  <c r="LOJ460" i="37"/>
  <c r="LOK460" i="37"/>
  <c r="LOL460" i="37"/>
  <c r="LOM460" i="37"/>
  <c r="LON460" i="37"/>
  <c r="LOO460" i="37"/>
  <c r="LOP460" i="37"/>
  <c r="LOQ460" i="37"/>
  <c r="LOR460" i="37"/>
  <c r="LOS460" i="37"/>
  <c r="LOT460" i="37"/>
  <c r="LOU460" i="37"/>
  <c r="LOV460" i="37"/>
  <c r="LOW460" i="37"/>
  <c r="LOX460" i="37"/>
  <c r="LOY460" i="37"/>
  <c r="LOZ460" i="37"/>
  <c r="LPA460" i="37"/>
  <c r="LPB460" i="37"/>
  <c r="LPC460" i="37"/>
  <c r="LPD460" i="37"/>
  <c r="LPE460" i="37"/>
  <c r="LPF460" i="37"/>
  <c r="LPG460" i="37"/>
  <c r="LPH460" i="37"/>
  <c r="LPI460" i="37"/>
  <c r="LPJ460" i="37"/>
  <c r="LPK460" i="37"/>
  <c r="LPL460" i="37"/>
  <c r="LPM460" i="37"/>
  <c r="LPN460" i="37"/>
  <c r="LPO460" i="37"/>
  <c r="LPP460" i="37"/>
  <c r="LPQ460" i="37"/>
  <c r="LPR460" i="37"/>
  <c r="LPS460" i="37"/>
  <c r="LPT460" i="37"/>
  <c r="LPU460" i="37"/>
  <c r="LPV460" i="37"/>
  <c r="LPW460" i="37"/>
  <c r="LPX460" i="37"/>
  <c r="LPY460" i="37"/>
  <c r="LPZ460" i="37"/>
  <c r="LQA460" i="37"/>
  <c r="LQB460" i="37"/>
  <c r="LQC460" i="37"/>
  <c r="LQD460" i="37"/>
  <c r="LQE460" i="37"/>
  <c r="LQF460" i="37"/>
  <c r="LQG460" i="37"/>
  <c r="LQH460" i="37"/>
  <c r="LQI460" i="37"/>
  <c r="LQJ460" i="37"/>
  <c r="LQK460" i="37"/>
  <c r="LQL460" i="37"/>
  <c r="LQM460" i="37"/>
  <c r="LQN460" i="37"/>
  <c r="LQO460" i="37"/>
  <c r="LQP460" i="37"/>
  <c r="LQQ460" i="37"/>
  <c r="LQR460" i="37"/>
  <c r="LQS460" i="37"/>
  <c r="LQT460" i="37"/>
  <c r="LQU460" i="37"/>
  <c r="LQV460" i="37"/>
  <c r="LQW460" i="37"/>
  <c r="LQX460" i="37"/>
  <c r="LQY460" i="37"/>
  <c r="LQZ460" i="37"/>
  <c r="LRA460" i="37"/>
  <c r="LRB460" i="37"/>
  <c r="LRC460" i="37"/>
  <c r="LRD460" i="37"/>
  <c r="LRE460" i="37"/>
  <c r="LRF460" i="37"/>
  <c r="LRG460" i="37"/>
  <c r="LRH460" i="37"/>
  <c r="LRI460" i="37"/>
  <c r="LRJ460" i="37"/>
  <c r="LRK460" i="37"/>
  <c r="LRL460" i="37"/>
  <c r="LRM460" i="37"/>
  <c r="LRN460" i="37"/>
  <c r="LRO460" i="37"/>
  <c r="LRP460" i="37"/>
  <c r="LRQ460" i="37"/>
  <c r="LRR460" i="37"/>
  <c r="LRS460" i="37"/>
  <c r="LRT460" i="37"/>
  <c r="LRU460" i="37"/>
  <c r="LRV460" i="37"/>
  <c r="LRW460" i="37"/>
  <c r="LRX460" i="37"/>
  <c r="LRY460" i="37"/>
  <c r="LRZ460" i="37"/>
  <c r="LSA460" i="37"/>
  <c r="LSB460" i="37"/>
  <c r="LSC460" i="37"/>
  <c r="LSD460" i="37"/>
  <c r="LSE460" i="37"/>
  <c r="LSF460" i="37"/>
  <c r="LSG460" i="37"/>
  <c r="LSH460" i="37"/>
  <c r="LSI460" i="37"/>
  <c r="LSJ460" i="37"/>
  <c r="LSK460" i="37"/>
  <c r="LSL460" i="37"/>
  <c r="LSM460" i="37"/>
  <c r="LSN460" i="37"/>
  <c r="LSO460" i="37"/>
  <c r="LSP460" i="37"/>
  <c r="LSQ460" i="37"/>
  <c r="LSR460" i="37"/>
  <c r="LSS460" i="37"/>
  <c r="LST460" i="37"/>
  <c r="LSU460" i="37"/>
  <c r="LSV460" i="37"/>
  <c r="LSW460" i="37"/>
  <c r="LSX460" i="37"/>
  <c r="LSY460" i="37"/>
  <c r="LSZ460" i="37"/>
  <c r="LTA460" i="37"/>
  <c r="LTB460" i="37"/>
  <c r="LTC460" i="37"/>
  <c r="LTD460" i="37"/>
  <c r="LTE460" i="37"/>
  <c r="LTF460" i="37"/>
  <c r="LTG460" i="37"/>
  <c r="LTH460" i="37"/>
  <c r="LTI460" i="37"/>
  <c r="LTJ460" i="37"/>
  <c r="LTK460" i="37"/>
  <c r="LTL460" i="37"/>
  <c r="LTM460" i="37"/>
  <c r="LTN460" i="37"/>
  <c r="LTO460" i="37"/>
  <c r="LTP460" i="37"/>
  <c r="LTQ460" i="37"/>
  <c r="LTR460" i="37"/>
  <c r="LTS460" i="37"/>
  <c r="LTT460" i="37"/>
  <c r="LTU460" i="37"/>
  <c r="LTV460" i="37"/>
  <c r="LTW460" i="37"/>
  <c r="LTX460" i="37"/>
  <c r="LTY460" i="37"/>
  <c r="LTZ460" i="37"/>
  <c r="LUA460" i="37"/>
  <c r="LUB460" i="37"/>
  <c r="LUC460" i="37"/>
  <c r="LUD460" i="37"/>
  <c r="LUE460" i="37"/>
  <c r="LUF460" i="37"/>
  <c r="LUG460" i="37"/>
  <c r="LUH460" i="37"/>
  <c r="LUI460" i="37"/>
  <c r="LUJ460" i="37"/>
  <c r="LUK460" i="37"/>
  <c r="LUL460" i="37"/>
  <c r="LUM460" i="37"/>
  <c r="LUN460" i="37"/>
  <c r="LUO460" i="37"/>
  <c r="LUP460" i="37"/>
  <c r="LUQ460" i="37"/>
  <c r="LUR460" i="37"/>
  <c r="LUS460" i="37"/>
  <c r="LUT460" i="37"/>
  <c r="LUU460" i="37"/>
  <c r="LUV460" i="37"/>
  <c r="LUW460" i="37"/>
  <c r="LUX460" i="37"/>
  <c r="LUY460" i="37"/>
  <c r="LUZ460" i="37"/>
  <c r="LVA460" i="37"/>
  <c r="LVB460" i="37"/>
  <c r="LVC460" i="37"/>
  <c r="LVD460" i="37"/>
  <c r="LVE460" i="37"/>
  <c r="LVF460" i="37"/>
  <c r="LVG460" i="37"/>
  <c r="LVH460" i="37"/>
  <c r="LVI460" i="37"/>
  <c r="LVJ460" i="37"/>
  <c r="LVK460" i="37"/>
  <c r="LVL460" i="37"/>
  <c r="LVM460" i="37"/>
  <c r="LVN460" i="37"/>
  <c r="LVO460" i="37"/>
  <c r="LVP460" i="37"/>
  <c r="LVQ460" i="37"/>
  <c r="LVR460" i="37"/>
  <c r="LVS460" i="37"/>
  <c r="LVT460" i="37"/>
  <c r="LVU460" i="37"/>
  <c r="LVV460" i="37"/>
  <c r="LVW460" i="37"/>
  <c r="LVX460" i="37"/>
  <c r="LVY460" i="37"/>
  <c r="LVZ460" i="37"/>
  <c r="LWA460" i="37"/>
  <c r="LWB460" i="37"/>
  <c r="LWC460" i="37"/>
  <c r="LWD460" i="37"/>
  <c r="LWE460" i="37"/>
  <c r="LWF460" i="37"/>
  <c r="LWG460" i="37"/>
  <c r="LWH460" i="37"/>
  <c r="LWI460" i="37"/>
  <c r="LWJ460" i="37"/>
  <c r="LWK460" i="37"/>
  <c r="LWL460" i="37"/>
  <c r="LWM460" i="37"/>
  <c r="LWN460" i="37"/>
  <c r="LWO460" i="37"/>
  <c r="LWP460" i="37"/>
  <c r="LWQ460" i="37"/>
  <c r="LWR460" i="37"/>
  <c r="LWS460" i="37"/>
  <c r="LWT460" i="37"/>
  <c r="LWU460" i="37"/>
  <c r="LWV460" i="37"/>
  <c r="LWW460" i="37"/>
  <c r="LWX460" i="37"/>
  <c r="LWY460" i="37"/>
  <c r="LWZ460" i="37"/>
  <c r="LXA460" i="37"/>
  <c r="LXB460" i="37"/>
  <c r="LXC460" i="37"/>
  <c r="LXD460" i="37"/>
  <c r="LXE460" i="37"/>
  <c r="LXF460" i="37"/>
  <c r="LXG460" i="37"/>
  <c r="LXH460" i="37"/>
  <c r="LXI460" i="37"/>
  <c r="LXJ460" i="37"/>
  <c r="LXK460" i="37"/>
  <c r="LXL460" i="37"/>
  <c r="LXM460" i="37"/>
  <c r="LXN460" i="37"/>
  <c r="LXO460" i="37"/>
  <c r="LXP460" i="37"/>
  <c r="LXQ460" i="37"/>
  <c r="LXR460" i="37"/>
  <c r="LXS460" i="37"/>
  <c r="LXT460" i="37"/>
  <c r="LXU460" i="37"/>
  <c r="LXV460" i="37"/>
  <c r="LXW460" i="37"/>
  <c r="LXX460" i="37"/>
  <c r="LXY460" i="37"/>
  <c r="LXZ460" i="37"/>
  <c r="LYA460" i="37"/>
  <c r="LYB460" i="37"/>
  <c r="LYC460" i="37"/>
  <c r="LYD460" i="37"/>
  <c r="LYE460" i="37"/>
  <c r="LYF460" i="37"/>
  <c r="LYG460" i="37"/>
  <c r="LYH460" i="37"/>
  <c r="LYI460" i="37"/>
  <c r="LYJ460" i="37"/>
  <c r="LYK460" i="37"/>
  <c r="LYL460" i="37"/>
  <c r="LYM460" i="37"/>
  <c r="LYN460" i="37"/>
  <c r="LYO460" i="37"/>
  <c r="LYP460" i="37"/>
  <c r="LYQ460" i="37"/>
  <c r="LYR460" i="37"/>
  <c r="LYS460" i="37"/>
  <c r="LYT460" i="37"/>
  <c r="LYU460" i="37"/>
  <c r="LYV460" i="37"/>
  <c r="LYW460" i="37"/>
  <c r="LYX460" i="37"/>
  <c r="LYY460" i="37"/>
  <c r="LYZ460" i="37"/>
  <c r="LZA460" i="37"/>
  <c r="LZB460" i="37"/>
  <c r="LZC460" i="37"/>
  <c r="LZD460" i="37"/>
  <c r="LZE460" i="37"/>
  <c r="LZF460" i="37"/>
  <c r="LZG460" i="37"/>
  <c r="LZH460" i="37"/>
  <c r="LZI460" i="37"/>
  <c r="LZJ460" i="37"/>
  <c r="LZK460" i="37"/>
  <c r="LZL460" i="37"/>
  <c r="LZM460" i="37"/>
  <c r="LZN460" i="37"/>
  <c r="LZO460" i="37"/>
  <c r="LZP460" i="37"/>
  <c r="LZQ460" i="37"/>
  <c r="LZR460" i="37"/>
  <c r="LZS460" i="37"/>
  <c r="LZT460" i="37"/>
  <c r="LZU460" i="37"/>
  <c r="LZV460" i="37"/>
  <c r="LZW460" i="37"/>
  <c r="LZX460" i="37"/>
  <c r="LZY460" i="37"/>
  <c r="LZZ460" i="37"/>
  <c r="MAA460" i="37"/>
  <c r="MAB460" i="37"/>
  <c r="MAC460" i="37"/>
  <c r="MAD460" i="37"/>
  <c r="MAE460" i="37"/>
  <c r="MAF460" i="37"/>
  <c r="MAG460" i="37"/>
  <c r="MAH460" i="37"/>
  <c r="MAI460" i="37"/>
  <c r="MAJ460" i="37"/>
  <c r="MAK460" i="37"/>
  <c r="MAL460" i="37"/>
  <c r="MAM460" i="37"/>
  <c r="MAN460" i="37"/>
  <c r="MAO460" i="37"/>
  <c r="MAP460" i="37"/>
  <c r="MAQ460" i="37"/>
  <c r="MAR460" i="37"/>
  <c r="MAS460" i="37"/>
  <c r="MAT460" i="37"/>
  <c r="MAU460" i="37"/>
  <c r="MAV460" i="37"/>
  <c r="MAW460" i="37"/>
  <c r="MAX460" i="37"/>
  <c r="MAY460" i="37"/>
  <c r="MAZ460" i="37"/>
  <c r="MBA460" i="37"/>
  <c r="MBB460" i="37"/>
  <c r="MBC460" i="37"/>
  <c r="MBD460" i="37"/>
  <c r="MBE460" i="37"/>
  <c r="MBF460" i="37"/>
  <c r="MBG460" i="37"/>
  <c r="MBH460" i="37"/>
  <c r="MBI460" i="37"/>
  <c r="MBJ460" i="37"/>
  <c r="MBK460" i="37"/>
  <c r="MBL460" i="37"/>
  <c r="MBM460" i="37"/>
  <c r="MBN460" i="37"/>
  <c r="MBO460" i="37"/>
  <c r="MBP460" i="37"/>
  <c r="MBQ460" i="37"/>
  <c r="MBR460" i="37"/>
  <c r="MBS460" i="37"/>
  <c r="MBT460" i="37"/>
  <c r="MBU460" i="37"/>
  <c r="MBV460" i="37"/>
  <c r="MBW460" i="37"/>
  <c r="MBX460" i="37"/>
  <c r="MBY460" i="37"/>
  <c r="MBZ460" i="37"/>
  <c r="MCA460" i="37"/>
  <c r="MCB460" i="37"/>
  <c r="MCC460" i="37"/>
  <c r="MCD460" i="37"/>
  <c r="MCE460" i="37"/>
  <c r="MCF460" i="37"/>
  <c r="MCG460" i="37"/>
  <c r="MCH460" i="37"/>
  <c r="MCI460" i="37"/>
  <c r="MCJ460" i="37"/>
  <c r="MCK460" i="37"/>
  <c r="MCL460" i="37"/>
  <c r="MCM460" i="37"/>
  <c r="MCN460" i="37"/>
  <c r="MCO460" i="37"/>
  <c r="MCP460" i="37"/>
  <c r="MCQ460" i="37"/>
  <c r="MCR460" i="37"/>
  <c r="MCS460" i="37"/>
  <c r="MCT460" i="37"/>
  <c r="MCU460" i="37"/>
  <c r="MCV460" i="37"/>
  <c r="MCW460" i="37"/>
  <c r="MCX460" i="37"/>
  <c r="MCY460" i="37"/>
  <c r="MCZ460" i="37"/>
  <c r="MDA460" i="37"/>
  <c r="MDB460" i="37"/>
  <c r="MDC460" i="37"/>
  <c r="MDD460" i="37"/>
  <c r="MDE460" i="37"/>
  <c r="MDF460" i="37"/>
  <c r="MDG460" i="37"/>
  <c r="MDH460" i="37"/>
  <c r="MDI460" i="37"/>
  <c r="MDJ460" i="37"/>
  <c r="MDK460" i="37"/>
  <c r="MDL460" i="37"/>
  <c r="MDM460" i="37"/>
  <c r="MDN460" i="37"/>
  <c r="MDO460" i="37"/>
  <c r="MDP460" i="37"/>
  <c r="MDQ460" i="37"/>
  <c r="MDR460" i="37"/>
  <c r="MDS460" i="37"/>
  <c r="MDT460" i="37"/>
  <c r="MDU460" i="37"/>
  <c r="MDV460" i="37"/>
  <c r="MDW460" i="37"/>
  <c r="MDX460" i="37"/>
  <c r="MDY460" i="37"/>
  <c r="MDZ460" i="37"/>
  <c r="MEA460" i="37"/>
  <c r="MEB460" i="37"/>
  <c r="MEC460" i="37"/>
  <c r="MED460" i="37"/>
  <c r="MEE460" i="37"/>
  <c r="MEF460" i="37"/>
  <c r="MEG460" i="37"/>
  <c r="MEH460" i="37"/>
  <c r="MEI460" i="37"/>
  <c r="MEJ460" i="37"/>
  <c r="MEK460" i="37"/>
  <c r="MEL460" i="37"/>
  <c r="MEM460" i="37"/>
  <c r="MEN460" i="37"/>
  <c r="MEO460" i="37"/>
  <c r="MEP460" i="37"/>
  <c r="MEQ460" i="37"/>
  <c r="MER460" i="37"/>
  <c r="MES460" i="37"/>
  <c r="MET460" i="37"/>
  <c r="MEU460" i="37"/>
  <c r="MEV460" i="37"/>
  <c r="MEW460" i="37"/>
  <c r="MEX460" i="37"/>
  <c r="MEY460" i="37"/>
  <c r="MEZ460" i="37"/>
  <c r="MFA460" i="37"/>
  <c r="MFB460" i="37"/>
  <c r="MFC460" i="37"/>
  <c r="MFD460" i="37"/>
  <c r="MFE460" i="37"/>
  <c r="MFF460" i="37"/>
  <c r="MFG460" i="37"/>
  <c r="MFH460" i="37"/>
  <c r="MFI460" i="37"/>
  <c r="MFJ460" i="37"/>
  <c r="MFK460" i="37"/>
  <c r="MFL460" i="37"/>
  <c r="MFM460" i="37"/>
  <c r="MFN460" i="37"/>
  <c r="MFO460" i="37"/>
  <c r="MFP460" i="37"/>
  <c r="MFQ460" i="37"/>
  <c r="MFR460" i="37"/>
  <c r="MFS460" i="37"/>
  <c r="MFT460" i="37"/>
  <c r="MFU460" i="37"/>
  <c r="MFV460" i="37"/>
  <c r="MFW460" i="37"/>
  <c r="MFX460" i="37"/>
  <c r="MFY460" i="37"/>
  <c r="MFZ460" i="37"/>
  <c r="MGA460" i="37"/>
  <c r="MGB460" i="37"/>
  <c r="MGC460" i="37"/>
  <c r="MGD460" i="37"/>
  <c r="MGE460" i="37"/>
  <c r="MGF460" i="37"/>
  <c r="MGG460" i="37"/>
  <c r="MGH460" i="37"/>
  <c r="MGI460" i="37"/>
  <c r="MGJ460" i="37"/>
  <c r="MGK460" i="37"/>
  <c r="MGL460" i="37"/>
  <c r="MGM460" i="37"/>
  <c r="MGN460" i="37"/>
  <c r="MGO460" i="37"/>
  <c r="MGP460" i="37"/>
  <c r="MGQ460" i="37"/>
  <c r="MGR460" i="37"/>
  <c r="MGS460" i="37"/>
  <c r="MGT460" i="37"/>
  <c r="MGU460" i="37"/>
  <c r="MGV460" i="37"/>
  <c r="MGW460" i="37"/>
  <c r="MGX460" i="37"/>
  <c r="MGY460" i="37"/>
  <c r="MGZ460" i="37"/>
  <c r="MHA460" i="37"/>
  <c r="MHB460" i="37"/>
  <c r="MHC460" i="37"/>
  <c r="MHD460" i="37"/>
  <c r="MHE460" i="37"/>
  <c r="MHF460" i="37"/>
  <c r="MHG460" i="37"/>
  <c r="MHH460" i="37"/>
  <c r="MHI460" i="37"/>
  <c r="MHJ460" i="37"/>
  <c r="MHK460" i="37"/>
  <c r="MHL460" i="37"/>
  <c r="MHM460" i="37"/>
  <c r="MHN460" i="37"/>
  <c r="MHO460" i="37"/>
  <c r="MHP460" i="37"/>
  <c r="MHQ460" i="37"/>
  <c r="MHR460" i="37"/>
  <c r="MHS460" i="37"/>
  <c r="MHT460" i="37"/>
  <c r="MHU460" i="37"/>
  <c r="MHV460" i="37"/>
  <c r="MHW460" i="37"/>
  <c r="MHX460" i="37"/>
  <c r="MHY460" i="37"/>
  <c r="MHZ460" i="37"/>
  <c r="MIA460" i="37"/>
  <c r="MIB460" i="37"/>
  <c r="MIC460" i="37"/>
  <c r="MID460" i="37"/>
  <c r="MIE460" i="37"/>
  <c r="MIF460" i="37"/>
  <c r="MIG460" i="37"/>
  <c r="MIH460" i="37"/>
  <c r="MII460" i="37"/>
  <c r="MIJ460" i="37"/>
  <c r="MIK460" i="37"/>
  <c r="MIL460" i="37"/>
  <c r="MIM460" i="37"/>
  <c r="MIN460" i="37"/>
  <c r="MIO460" i="37"/>
  <c r="MIP460" i="37"/>
  <c r="MIQ460" i="37"/>
  <c r="MIR460" i="37"/>
  <c r="MIS460" i="37"/>
  <c r="MIT460" i="37"/>
  <c r="MIU460" i="37"/>
  <c r="MIV460" i="37"/>
  <c r="MIW460" i="37"/>
  <c r="MIX460" i="37"/>
  <c r="MIY460" i="37"/>
  <c r="MIZ460" i="37"/>
  <c r="MJA460" i="37"/>
  <c r="MJB460" i="37"/>
  <c r="MJC460" i="37"/>
  <c r="MJD460" i="37"/>
  <c r="MJE460" i="37"/>
  <c r="MJF460" i="37"/>
  <c r="MJG460" i="37"/>
  <c r="MJH460" i="37"/>
  <c r="MJI460" i="37"/>
  <c r="MJJ460" i="37"/>
  <c r="MJK460" i="37"/>
  <c r="MJL460" i="37"/>
  <c r="MJM460" i="37"/>
  <c r="MJN460" i="37"/>
  <c r="MJO460" i="37"/>
  <c r="MJP460" i="37"/>
  <c r="MJQ460" i="37"/>
  <c r="MJR460" i="37"/>
  <c r="MJS460" i="37"/>
  <c r="MJT460" i="37"/>
  <c r="MJU460" i="37"/>
  <c r="MJV460" i="37"/>
  <c r="MJW460" i="37"/>
  <c r="MJX460" i="37"/>
  <c r="MJY460" i="37"/>
  <c r="MJZ460" i="37"/>
  <c r="MKA460" i="37"/>
  <c r="MKB460" i="37"/>
  <c r="MKC460" i="37"/>
  <c r="MKD460" i="37"/>
  <c r="MKE460" i="37"/>
  <c r="MKF460" i="37"/>
  <c r="MKG460" i="37"/>
  <c r="MKH460" i="37"/>
  <c r="MKI460" i="37"/>
  <c r="MKJ460" i="37"/>
  <c r="MKK460" i="37"/>
  <c r="MKL460" i="37"/>
  <c r="MKM460" i="37"/>
  <c r="MKN460" i="37"/>
  <c r="MKO460" i="37"/>
  <c r="MKP460" i="37"/>
  <c r="MKQ460" i="37"/>
  <c r="MKR460" i="37"/>
  <c r="MKS460" i="37"/>
  <c r="MKT460" i="37"/>
  <c r="MKU460" i="37"/>
  <c r="MKV460" i="37"/>
  <c r="MKW460" i="37"/>
  <c r="MKX460" i="37"/>
  <c r="MKY460" i="37"/>
  <c r="MKZ460" i="37"/>
  <c r="MLA460" i="37"/>
  <c r="MLB460" i="37"/>
  <c r="MLC460" i="37"/>
  <c r="MLD460" i="37"/>
  <c r="MLE460" i="37"/>
  <c r="MLF460" i="37"/>
  <c r="MLG460" i="37"/>
  <c r="MLH460" i="37"/>
  <c r="MLI460" i="37"/>
  <c r="MLJ460" i="37"/>
  <c r="MLK460" i="37"/>
  <c r="MLL460" i="37"/>
  <c r="MLM460" i="37"/>
  <c r="MLN460" i="37"/>
  <c r="MLO460" i="37"/>
  <c r="MLP460" i="37"/>
  <c r="MLQ460" i="37"/>
  <c r="MLR460" i="37"/>
  <c r="MLS460" i="37"/>
  <c r="MLT460" i="37"/>
  <c r="MLU460" i="37"/>
  <c r="MLV460" i="37"/>
  <c r="MLW460" i="37"/>
  <c r="MLX460" i="37"/>
  <c r="MLY460" i="37"/>
  <c r="MLZ460" i="37"/>
  <c r="MMA460" i="37"/>
  <c r="MMB460" i="37"/>
  <c r="MMC460" i="37"/>
  <c r="MMD460" i="37"/>
  <c r="MME460" i="37"/>
  <c r="MMF460" i="37"/>
  <c r="MMG460" i="37"/>
  <c r="MMH460" i="37"/>
  <c r="MMI460" i="37"/>
  <c r="MMJ460" i="37"/>
  <c r="MMK460" i="37"/>
  <c r="MML460" i="37"/>
  <c r="MMM460" i="37"/>
  <c r="MMN460" i="37"/>
  <c r="MMO460" i="37"/>
  <c r="MMP460" i="37"/>
  <c r="MMQ460" i="37"/>
  <c r="MMR460" i="37"/>
  <c r="MMS460" i="37"/>
  <c r="MMT460" i="37"/>
  <c r="MMU460" i="37"/>
  <c r="MMV460" i="37"/>
  <c r="MMW460" i="37"/>
  <c r="MMX460" i="37"/>
  <c r="MMY460" i="37"/>
  <c r="MMZ460" i="37"/>
  <c r="MNA460" i="37"/>
  <c r="MNB460" i="37"/>
  <c r="MNC460" i="37"/>
  <c r="MND460" i="37"/>
  <c r="MNE460" i="37"/>
  <c r="MNF460" i="37"/>
  <c r="MNG460" i="37"/>
  <c r="MNH460" i="37"/>
  <c r="MNI460" i="37"/>
  <c r="MNJ460" i="37"/>
  <c r="MNK460" i="37"/>
  <c r="MNL460" i="37"/>
  <c r="MNM460" i="37"/>
  <c r="MNN460" i="37"/>
  <c r="MNO460" i="37"/>
  <c r="MNP460" i="37"/>
  <c r="MNQ460" i="37"/>
  <c r="MNR460" i="37"/>
  <c r="MNS460" i="37"/>
  <c r="MNT460" i="37"/>
  <c r="MNU460" i="37"/>
  <c r="MNV460" i="37"/>
  <c r="MNW460" i="37"/>
  <c r="MNX460" i="37"/>
  <c r="MNY460" i="37"/>
  <c r="MNZ460" i="37"/>
  <c r="MOA460" i="37"/>
  <c r="MOB460" i="37"/>
  <c r="MOC460" i="37"/>
  <c r="MOD460" i="37"/>
  <c r="MOE460" i="37"/>
  <c r="MOF460" i="37"/>
  <c r="MOG460" i="37"/>
  <c r="MOH460" i="37"/>
  <c r="MOI460" i="37"/>
  <c r="MOJ460" i="37"/>
  <c r="MOK460" i="37"/>
  <c r="MOL460" i="37"/>
  <c r="MOM460" i="37"/>
  <c r="MON460" i="37"/>
  <c r="MOO460" i="37"/>
  <c r="MOP460" i="37"/>
  <c r="MOQ460" i="37"/>
  <c r="MOR460" i="37"/>
  <c r="MOS460" i="37"/>
  <c r="MOT460" i="37"/>
  <c r="MOU460" i="37"/>
  <c r="MOV460" i="37"/>
  <c r="MOW460" i="37"/>
  <c r="MOX460" i="37"/>
  <c r="MOY460" i="37"/>
  <c r="MOZ460" i="37"/>
  <c r="MPA460" i="37"/>
  <c r="MPB460" i="37"/>
  <c r="MPC460" i="37"/>
  <c r="MPD460" i="37"/>
  <c r="MPE460" i="37"/>
  <c r="MPF460" i="37"/>
  <c r="MPG460" i="37"/>
  <c r="MPH460" i="37"/>
  <c r="MPI460" i="37"/>
  <c r="MPJ460" i="37"/>
  <c r="MPK460" i="37"/>
  <c r="MPL460" i="37"/>
  <c r="MPM460" i="37"/>
  <c r="MPN460" i="37"/>
  <c r="MPO460" i="37"/>
  <c r="MPP460" i="37"/>
  <c r="MPQ460" i="37"/>
  <c r="MPR460" i="37"/>
  <c r="MPS460" i="37"/>
  <c r="MPT460" i="37"/>
  <c r="MPU460" i="37"/>
  <c r="MPV460" i="37"/>
  <c r="MPW460" i="37"/>
  <c r="MPX460" i="37"/>
  <c r="MPY460" i="37"/>
  <c r="MPZ460" i="37"/>
  <c r="MQA460" i="37"/>
  <c r="MQB460" i="37"/>
  <c r="MQC460" i="37"/>
  <c r="MQD460" i="37"/>
  <c r="MQE460" i="37"/>
  <c r="MQF460" i="37"/>
  <c r="MQG460" i="37"/>
  <c r="MQH460" i="37"/>
  <c r="MQI460" i="37"/>
  <c r="MQJ460" i="37"/>
  <c r="MQK460" i="37"/>
  <c r="MQL460" i="37"/>
  <c r="MQM460" i="37"/>
  <c r="MQN460" i="37"/>
  <c r="MQO460" i="37"/>
  <c r="MQP460" i="37"/>
  <c r="MQQ460" i="37"/>
  <c r="MQR460" i="37"/>
  <c r="MQS460" i="37"/>
  <c r="MQT460" i="37"/>
  <c r="MQU460" i="37"/>
  <c r="MQV460" i="37"/>
  <c r="MQW460" i="37"/>
  <c r="MQX460" i="37"/>
  <c r="MQY460" i="37"/>
  <c r="MQZ460" i="37"/>
  <c r="MRA460" i="37"/>
  <c r="MRB460" i="37"/>
  <c r="MRC460" i="37"/>
  <c r="MRD460" i="37"/>
  <c r="MRE460" i="37"/>
  <c r="MRF460" i="37"/>
  <c r="MRG460" i="37"/>
  <c r="MRH460" i="37"/>
  <c r="MRI460" i="37"/>
  <c r="MRJ460" i="37"/>
  <c r="MRK460" i="37"/>
  <c r="MRL460" i="37"/>
  <c r="MRM460" i="37"/>
  <c r="MRN460" i="37"/>
  <c r="MRO460" i="37"/>
  <c r="MRP460" i="37"/>
  <c r="MRQ460" i="37"/>
  <c r="MRR460" i="37"/>
  <c r="MRS460" i="37"/>
  <c r="MRT460" i="37"/>
  <c r="MRU460" i="37"/>
  <c r="MRV460" i="37"/>
  <c r="MRW460" i="37"/>
  <c r="MRX460" i="37"/>
  <c r="MRY460" i="37"/>
  <c r="MRZ460" i="37"/>
  <c r="MSA460" i="37"/>
  <c r="MSB460" i="37"/>
  <c r="MSC460" i="37"/>
  <c r="MSD460" i="37"/>
  <c r="MSE460" i="37"/>
  <c r="MSF460" i="37"/>
  <c r="MSG460" i="37"/>
  <c r="MSH460" i="37"/>
  <c r="MSI460" i="37"/>
  <c r="MSJ460" i="37"/>
  <c r="MSK460" i="37"/>
  <c r="MSL460" i="37"/>
  <c r="MSM460" i="37"/>
  <c r="MSN460" i="37"/>
  <c r="MSO460" i="37"/>
  <c r="MSP460" i="37"/>
  <c r="MSQ460" i="37"/>
  <c r="MSR460" i="37"/>
  <c r="MSS460" i="37"/>
  <c r="MST460" i="37"/>
  <c r="MSU460" i="37"/>
  <c r="MSV460" i="37"/>
  <c r="MSW460" i="37"/>
  <c r="MSX460" i="37"/>
  <c r="MSY460" i="37"/>
  <c r="MSZ460" i="37"/>
  <c r="MTA460" i="37"/>
  <c r="MTB460" i="37"/>
  <c r="MTC460" i="37"/>
  <c r="MTD460" i="37"/>
  <c r="MTE460" i="37"/>
  <c r="MTF460" i="37"/>
  <c r="MTG460" i="37"/>
  <c r="MTH460" i="37"/>
  <c r="MTI460" i="37"/>
  <c r="MTJ460" i="37"/>
  <c r="MTK460" i="37"/>
  <c r="MTL460" i="37"/>
  <c r="MTM460" i="37"/>
  <c r="MTN460" i="37"/>
  <c r="MTO460" i="37"/>
  <c r="MTP460" i="37"/>
  <c r="MTQ460" i="37"/>
  <c r="MTR460" i="37"/>
  <c r="MTS460" i="37"/>
  <c r="MTT460" i="37"/>
  <c r="MTU460" i="37"/>
  <c r="MTV460" i="37"/>
  <c r="MTW460" i="37"/>
  <c r="MTX460" i="37"/>
  <c r="MTY460" i="37"/>
  <c r="MTZ460" i="37"/>
  <c r="MUA460" i="37"/>
  <c r="MUB460" i="37"/>
  <c r="MUC460" i="37"/>
  <c r="MUD460" i="37"/>
  <c r="MUE460" i="37"/>
  <c r="MUF460" i="37"/>
  <c r="MUG460" i="37"/>
  <c r="MUH460" i="37"/>
  <c r="MUI460" i="37"/>
  <c r="MUJ460" i="37"/>
  <c r="MUK460" i="37"/>
  <c r="MUL460" i="37"/>
  <c r="MUM460" i="37"/>
  <c r="MUN460" i="37"/>
  <c r="MUO460" i="37"/>
  <c r="MUP460" i="37"/>
  <c r="MUQ460" i="37"/>
  <c r="MUR460" i="37"/>
  <c r="MUS460" i="37"/>
  <c r="MUT460" i="37"/>
  <c r="MUU460" i="37"/>
  <c r="MUV460" i="37"/>
  <c r="MUW460" i="37"/>
  <c r="MUX460" i="37"/>
  <c r="MUY460" i="37"/>
  <c r="MUZ460" i="37"/>
  <c r="MVA460" i="37"/>
  <c r="MVB460" i="37"/>
  <c r="MVC460" i="37"/>
  <c r="MVD460" i="37"/>
  <c r="MVE460" i="37"/>
  <c r="MVF460" i="37"/>
  <c r="MVG460" i="37"/>
  <c r="MVH460" i="37"/>
  <c r="MVI460" i="37"/>
  <c r="MVJ460" i="37"/>
  <c r="MVK460" i="37"/>
  <c r="MVL460" i="37"/>
  <c r="MVM460" i="37"/>
  <c r="MVN460" i="37"/>
  <c r="MVO460" i="37"/>
  <c r="MVP460" i="37"/>
  <c r="MVQ460" i="37"/>
  <c r="MVR460" i="37"/>
  <c r="MVS460" i="37"/>
  <c r="MVT460" i="37"/>
  <c r="MVU460" i="37"/>
  <c r="MVV460" i="37"/>
  <c r="MVW460" i="37"/>
  <c r="MVX460" i="37"/>
  <c r="MVY460" i="37"/>
  <c r="MVZ460" i="37"/>
  <c r="MWA460" i="37"/>
  <c r="MWB460" i="37"/>
  <c r="MWC460" i="37"/>
  <c r="MWD460" i="37"/>
  <c r="MWE460" i="37"/>
  <c r="MWF460" i="37"/>
  <c r="MWG460" i="37"/>
  <c r="MWH460" i="37"/>
  <c r="MWI460" i="37"/>
  <c r="MWJ460" i="37"/>
  <c r="MWK460" i="37"/>
  <c r="MWL460" i="37"/>
  <c r="MWM460" i="37"/>
  <c r="MWN460" i="37"/>
  <c r="MWO460" i="37"/>
  <c r="MWP460" i="37"/>
  <c r="MWQ460" i="37"/>
  <c r="MWR460" i="37"/>
  <c r="MWS460" i="37"/>
  <c r="MWT460" i="37"/>
  <c r="MWU460" i="37"/>
  <c r="MWV460" i="37"/>
  <c r="MWW460" i="37"/>
  <c r="MWX460" i="37"/>
  <c r="MWY460" i="37"/>
  <c r="MWZ460" i="37"/>
  <c r="MXA460" i="37"/>
  <c r="MXB460" i="37"/>
  <c r="MXC460" i="37"/>
  <c r="MXD460" i="37"/>
  <c r="MXE460" i="37"/>
  <c r="MXF460" i="37"/>
  <c r="MXG460" i="37"/>
  <c r="MXH460" i="37"/>
  <c r="MXI460" i="37"/>
  <c r="MXJ460" i="37"/>
  <c r="MXK460" i="37"/>
  <c r="MXL460" i="37"/>
  <c r="MXM460" i="37"/>
  <c r="MXN460" i="37"/>
  <c r="MXO460" i="37"/>
  <c r="MXP460" i="37"/>
  <c r="MXQ460" i="37"/>
  <c r="MXR460" i="37"/>
  <c r="MXS460" i="37"/>
  <c r="MXT460" i="37"/>
  <c r="MXU460" i="37"/>
  <c r="MXV460" i="37"/>
  <c r="MXW460" i="37"/>
  <c r="MXX460" i="37"/>
  <c r="MXY460" i="37"/>
  <c r="MXZ460" i="37"/>
  <c r="MYA460" i="37"/>
  <c r="MYB460" i="37"/>
  <c r="MYC460" i="37"/>
  <c r="MYD460" i="37"/>
  <c r="MYE460" i="37"/>
  <c r="MYF460" i="37"/>
  <c r="MYG460" i="37"/>
  <c r="MYH460" i="37"/>
  <c r="MYI460" i="37"/>
  <c r="MYJ460" i="37"/>
  <c r="MYK460" i="37"/>
  <c r="MYL460" i="37"/>
  <c r="MYM460" i="37"/>
  <c r="MYN460" i="37"/>
  <c r="MYO460" i="37"/>
  <c r="MYP460" i="37"/>
  <c r="MYQ460" i="37"/>
  <c r="MYR460" i="37"/>
  <c r="MYS460" i="37"/>
  <c r="MYT460" i="37"/>
  <c r="MYU460" i="37"/>
  <c r="MYV460" i="37"/>
  <c r="MYW460" i="37"/>
  <c r="MYX460" i="37"/>
  <c r="MYY460" i="37"/>
  <c r="MYZ460" i="37"/>
  <c r="MZA460" i="37"/>
  <c r="MZB460" i="37"/>
  <c r="MZC460" i="37"/>
  <c r="MZD460" i="37"/>
  <c r="MZE460" i="37"/>
  <c r="MZF460" i="37"/>
  <c r="MZG460" i="37"/>
  <c r="MZH460" i="37"/>
  <c r="MZI460" i="37"/>
  <c r="MZJ460" i="37"/>
  <c r="MZK460" i="37"/>
  <c r="MZL460" i="37"/>
  <c r="MZM460" i="37"/>
  <c r="MZN460" i="37"/>
  <c r="MZO460" i="37"/>
  <c r="MZP460" i="37"/>
  <c r="MZQ460" i="37"/>
  <c r="MZR460" i="37"/>
  <c r="MZS460" i="37"/>
  <c r="MZT460" i="37"/>
  <c r="MZU460" i="37"/>
  <c r="MZV460" i="37"/>
  <c r="MZW460" i="37"/>
  <c r="MZX460" i="37"/>
  <c r="MZY460" i="37"/>
  <c r="MZZ460" i="37"/>
  <c r="NAA460" i="37"/>
  <c r="NAB460" i="37"/>
  <c r="NAC460" i="37"/>
  <c r="NAD460" i="37"/>
  <c r="NAE460" i="37"/>
  <c r="NAF460" i="37"/>
  <c r="NAG460" i="37"/>
  <c r="NAH460" i="37"/>
  <c r="NAI460" i="37"/>
  <c r="NAJ460" i="37"/>
  <c r="NAK460" i="37"/>
  <c r="NAL460" i="37"/>
  <c r="NAM460" i="37"/>
  <c r="NAN460" i="37"/>
  <c r="NAO460" i="37"/>
  <c r="NAP460" i="37"/>
  <c r="NAQ460" i="37"/>
  <c r="NAR460" i="37"/>
  <c r="NAS460" i="37"/>
  <c r="NAT460" i="37"/>
  <c r="NAU460" i="37"/>
  <c r="NAV460" i="37"/>
  <c r="NAW460" i="37"/>
  <c r="NAX460" i="37"/>
  <c r="NAY460" i="37"/>
  <c r="NAZ460" i="37"/>
  <c r="NBA460" i="37"/>
  <c r="NBB460" i="37"/>
  <c r="NBC460" i="37"/>
  <c r="NBD460" i="37"/>
  <c r="NBE460" i="37"/>
  <c r="NBF460" i="37"/>
  <c r="NBG460" i="37"/>
  <c r="NBH460" i="37"/>
  <c r="NBI460" i="37"/>
  <c r="NBJ460" i="37"/>
  <c r="NBK460" i="37"/>
  <c r="NBL460" i="37"/>
  <c r="NBM460" i="37"/>
  <c r="NBN460" i="37"/>
  <c r="NBO460" i="37"/>
  <c r="NBP460" i="37"/>
  <c r="NBQ460" i="37"/>
  <c r="NBR460" i="37"/>
  <c r="NBS460" i="37"/>
  <c r="NBT460" i="37"/>
  <c r="NBU460" i="37"/>
  <c r="NBV460" i="37"/>
  <c r="NBW460" i="37"/>
  <c r="NBX460" i="37"/>
  <c r="NBY460" i="37"/>
  <c r="NBZ460" i="37"/>
  <c r="NCA460" i="37"/>
  <c r="NCB460" i="37"/>
  <c r="NCC460" i="37"/>
  <c r="NCD460" i="37"/>
  <c r="NCE460" i="37"/>
  <c r="NCF460" i="37"/>
  <c r="NCG460" i="37"/>
  <c r="NCH460" i="37"/>
  <c r="NCI460" i="37"/>
  <c r="NCJ460" i="37"/>
  <c r="NCK460" i="37"/>
  <c r="NCL460" i="37"/>
  <c r="NCM460" i="37"/>
  <c r="NCN460" i="37"/>
  <c r="NCO460" i="37"/>
  <c r="NCP460" i="37"/>
  <c r="NCQ460" i="37"/>
  <c r="NCR460" i="37"/>
  <c r="NCS460" i="37"/>
  <c r="NCT460" i="37"/>
  <c r="NCU460" i="37"/>
  <c r="NCV460" i="37"/>
  <c r="NCW460" i="37"/>
  <c r="NCX460" i="37"/>
  <c r="NCY460" i="37"/>
  <c r="NCZ460" i="37"/>
  <c r="NDA460" i="37"/>
  <c r="NDB460" i="37"/>
  <c r="NDC460" i="37"/>
  <c r="NDD460" i="37"/>
  <c r="NDE460" i="37"/>
  <c r="NDF460" i="37"/>
  <c r="NDG460" i="37"/>
  <c r="NDH460" i="37"/>
  <c r="NDI460" i="37"/>
  <c r="NDJ460" i="37"/>
  <c r="NDK460" i="37"/>
  <c r="NDL460" i="37"/>
  <c r="NDM460" i="37"/>
  <c r="NDN460" i="37"/>
  <c r="NDO460" i="37"/>
  <c r="NDP460" i="37"/>
  <c r="NDQ460" i="37"/>
  <c r="NDR460" i="37"/>
  <c r="NDS460" i="37"/>
  <c r="NDT460" i="37"/>
  <c r="NDU460" i="37"/>
  <c r="NDV460" i="37"/>
  <c r="NDW460" i="37"/>
  <c r="NDX460" i="37"/>
  <c r="NDY460" i="37"/>
  <c r="NDZ460" i="37"/>
  <c r="NEA460" i="37"/>
  <c r="NEB460" i="37"/>
  <c r="NEC460" i="37"/>
  <c r="NED460" i="37"/>
  <c r="NEE460" i="37"/>
  <c r="NEF460" i="37"/>
  <c r="NEG460" i="37"/>
  <c r="NEH460" i="37"/>
  <c r="NEI460" i="37"/>
  <c r="NEJ460" i="37"/>
  <c r="NEK460" i="37"/>
  <c r="NEL460" i="37"/>
  <c r="NEM460" i="37"/>
  <c r="NEN460" i="37"/>
  <c r="NEO460" i="37"/>
  <c r="NEP460" i="37"/>
  <c r="NEQ460" i="37"/>
  <c r="NER460" i="37"/>
  <c r="NES460" i="37"/>
  <c r="NET460" i="37"/>
  <c r="NEU460" i="37"/>
  <c r="NEV460" i="37"/>
  <c r="NEW460" i="37"/>
  <c r="NEX460" i="37"/>
  <c r="NEY460" i="37"/>
  <c r="NEZ460" i="37"/>
  <c r="NFA460" i="37"/>
  <c r="NFB460" i="37"/>
  <c r="NFC460" i="37"/>
  <c r="NFD460" i="37"/>
  <c r="NFE460" i="37"/>
  <c r="NFF460" i="37"/>
  <c r="NFG460" i="37"/>
  <c r="NFH460" i="37"/>
  <c r="NFI460" i="37"/>
  <c r="NFJ460" i="37"/>
  <c r="NFK460" i="37"/>
  <c r="NFL460" i="37"/>
  <c r="NFM460" i="37"/>
  <c r="NFN460" i="37"/>
  <c r="NFO460" i="37"/>
  <c r="NFP460" i="37"/>
  <c r="NFQ460" i="37"/>
  <c r="NFR460" i="37"/>
  <c r="NFS460" i="37"/>
  <c r="NFT460" i="37"/>
  <c r="NFU460" i="37"/>
  <c r="NFV460" i="37"/>
  <c r="NFW460" i="37"/>
  <c r="NFX460" i="37"/>
  <c r="NFY460" i="37"/>
  <c r="NFZ460" i="37"/>
  <c r="NGA460" i="37"/>
  <c r="NGB460" i="37"/>
  <c r="NGC460" i="37"/>
  <c r="NGD460" i="37"/>
  <c r="NGE460" i="37"/>
  <c r="NGF460" i="37"/>
  <c r="NGG460" i="37"/>
  <c r="NGH460" i="37"/>
  <c r="NGI460" i="37"/>
  <c r="NGJ460" i="37"/>
  <c r="NGK460" i="37"/>
  <c r="NGL460" i="37"/>
  <c r="NGM460" i="37"/>
  <c r="NGN460" i="37"/>
  <c r="NGO460" i="37"/>
  <c r="NGP460" i="37"/>
  <c r="NGQ460" i="37"/>
  <c r="NGR460" i="37"/>
  <c r="NGS460" i="37"/>
  <c r="NGT460" i="37"/>
  <c r="NGU460" i="37"/>
  <c r="NGV460" i="37"/>
  <c r="NGW460" i="37"/>
  <c r="NGX460" i="37"/>
  <c r="NGY460" i="37"/>
  <c r="NGZ460" i="37"/>
  <c r="NHA460" i="37"/>
  <c r="NHB460" i="37"/>
  <c r="NHC460" i="37"/>
  <c r="NHD460" i="37"/>
  <c r="NHE460" i="37"/>
  <c r="NHF460" i="37"/>
  <c r="NHG460" i="37"/>
  <c r="NHH460" i="37"/>
  <c r="NHI460" i="37"/>
  <c r="NHJ460" i="37"/>
  <c r="NHK460" i="37"/>
  <c r="NHL460" i="37"/>
  <c r="NHM460" i="37"/>
  <c r="NHN460" i="37"/>
  <c r="NHO460" i="37"/>
  <c r="NHP460" i="37"/>
  <c r="NHQ460" i="37"/>
  <c r="NHR460" i="37"/>
  <c r="NHS460" i="37"/>
  <c r="NHT460" i="37"/>
  <c r="NHU460" i="37"/>
  <c r="NHV460" i="37"/>
  <c r="NHW460" i="37"/>
  <c r="NHX460" i="37"/>
  <c r="NHY460" i="37"/>
  <c r="NHZ460" i="37"/>
  <c r="NIA460" i="37"/>
  <c r="NIB460" i="37"/>
  <c r="NIC460" i="37"/>
  <c r="NID460" i="37"/>
  <c r="NIE460" i="37"/>
  <c r="NIF460" i="37"/>
  <c r="NIG460" i="37"/>
  <c r="NIH460" i="37"/>
  <c r="NII460" i="37"/>
  <c r="NIJ460" i="37"/>
  <c r="NIK460" i="37"/>
  <c r="NIL460" i="37"/>
  <c r="NIM460" i="37"/>
  <c r="NIN460" i="37"/>
  <c r="NIO460" i="37"/>
  <c r="NIP460" i="37"/>
  <c r="NIQ460" i="37"/>
  <c r="NIR460" i="37"/>
  <c r="NIS460" i="37"/>
  <c r="NIT460" i="37"/>
  <c r="NIU460" i="37"/>
  <c r="NIV460" i="37"/>
  <c r="NIW460" i="37"/>
  <c r="NIX460" i="37"/>
  <c r="NIY460" i="37"/>
  <c r="NIZ460" i="37"/>
  <c r="NJA460" i="37"/>
  <c r="NJB460" i="37"/>
  <c r="NJC460" i="37"/>
  <c r="NJD460" i="37"/>
  <c r="NJE460" i="37"/>
  <c r="NJF460" i="37"/>
  <c r="NJG460" i="37"/>
  <c r="NJH460" i="37"/>
  <c r="NJI460" i="37"/>
  <c r="NJJ460" i="37"/>
  <c r="NJK460" i="37"/>
  <c r="NJL460" i="37"/>
  <c r="NJM460" i="37"/>
  <c r="NJN460" i="37"/>
  <c r="NJO460" i="37"/>
  <c r="NJP460" i="37"/>
  <c r="NJQ460" i="37"/>
  <c r="NJR460" i="37"/>
  <c r="NJS460" i="37"/>
  <c r="NJT460" i="37"/>
  <c r="NJU460" i="37"/>
  <c r="NJV460" i="37"/>
  <c r="NJW460" i="37"/>
  <c r="NJX460" i="37"/>
  <c r="NJY460" i="37"/>
  <c r="NJZ460" i="37"/>
  <c r="NKA460" i="37"/>
  <c r="NKB460" i="37"/>
  <c r="NKC460" i="37"/>
  <c r="NKD460" i="37"/>
  <c r="NKE460" i="37"/>
  <c r="NKF460" i="37"/>
  <c r="NKG460" i="37"/>
  <c r="NKH460" i="37"/>
  <c r="NKI460" i="37"/>
  <c r="NKJ460" i="37"/>
  <c r="NKK460" i="37"/>
  <c r="NKL460" i="37"/>
  <c r="NKM460" i="37"/>
  <c r="NKN460" i="37"/>
  <c r="NKO460" i="37"/>
  <c r="NKP460" i="37"/>
  <c r="NKQ460" i="37"/>
  <c r="NKR460" i="37"/>
  <c r="NKS460" i="37"/>
  <c r="NKT460" i="37"/>
  <c r="NKU460" i="37"/>
  <c r="NKV460" i="37"/>
  <c r="NKW460" i="37"/>
  <c r="NKX460" i="37"/>
  <c r="NKY460" i="37"/>
  <c r="NKZ460" i="37"/>
  <c r="NLA460" i="37"/>
  <c r="NLB460" i="37"/>
  <c r="NLC460" i="37"/>
  <c r="NLD460" i="37"/>
  <c r="NLE460" i="37"/>
  <c r="NLF460" i="37"/>
  <c r="NLG460" i="37"/>
  <c r="NLH460" i="37"/>
  <c r="NLI460" i="37"/>
  <c r="NLJ460" i="37"/>
  <c r="NLK460" i="37"/>
  <c r="NLL460" i="37"/>
  <c r="NLM460" i="37"/>
  <c r="NLN460" i="37"/>
  <c r="NLO460" i="37"/>
  <c r="NLP460" i="37"/>
  <c r="NLQ460" i="37"/>
  <c r="NLR460" i="37"/>
  <c r="NLS460" i="37"/>
  <c r="NLT460" i="37"/>
  <c r="NLU460" i="37"/>
  <c r="NLV460" i="37"/>
  <c r="NLW460" i="37"/>
  <c r="NLX460" i="37"/>
  <c r="NLY460" i="37"/>
  <c r="NLZ460" i="37"/>
  <c r="NMA460" i="37"/>
  <c r="NMB460" i="37"/>
  <c r="NMC460" i="37"/>
  <c r="NMD460" i="37"/>
  <c r="NME460" i="37"/>
  <c r="NMF460" i="37"/>
  <c r="NMG460" i="37"/>
  <c r="NMH460" i="37"/>
  <c r="NMI460" i="37"/>
  <c r="NMJ460" i="37"/>
  <c r="NMK460" i="37"/>
  <c r="NML460" i="37"/>
  <c r="NMM460" i="37"/>
  <c r="NMN460" i="37"/>
  <c r="NMO460" i="37"/>
  <c r="NMP460" i="37"/>
  <c r="NMQ460" i="37"/>
  <c r="NMR460" i="37"/>
  <c r="NMS460" i="37"/>
  <c r="NMT460" i="37"/>
  <c r="NMU460" i="37"/>
  <c r="NMV460" i="37"/>
  <c r="NMW460" i="37"/>
  <c r="NMX460" i="37"/>
  <c r="NMY460" i="37"/>
  <c r="NMZ460" i="37"/>
  <c r="NNA460" i="37"/>
  <c r="NNB460" i="37"/>
  <c r="NNC460" i="37"/>
  <c r="NND460" i="37"/>
  <c r="NNE460" i="37"/>
  <c r="NNF460" i="37"/>
  <c r="NNG460" i="37"/>
  <c r="NNH460" i="37"/>
  <c r="NNI460" i="37"/>
  <c r="NNJ460" i="37"/>
  <c r="NNK460" i="37"/>
  <c r="NNL460" i="37"/>
  <c r="NNM460" i="37"/>
  <c r="NNN460" i="37"/>
  <c r="NNO460" i="37"/>
  <c r="NNP460" i="37"/>
  <c r="NNQ460" i="37"/>
  <c r="NNR460" i="37"/>
  <c r="NNS460" i="37"/>
  <c r="NNT460" i="37"/>
  <c r="NNU460" i="37"/>
  <c r="NNV460" i="37"/>
  <c r="NNW460" i="37"/>
  <c r="NNX460" i="37"/>
  <c r="NNY460" i="37"/>
  <c r="NNZ460" i="37"/>
  <c r="NOA460" i="37"/>
  <c r="NOB460" i="37"/>
  <c r="NOC460" i="37"/>
  <c r="NOD460" i="37"/>
  <c r="NOE460" i="37"/>
  <c r="NOF460" i="37"/>
  <c r="NOG460" i="37"/>
  <c r="NOH460" i="37"/>
  <c r="NOI460" i="37"/>
  <c r="NOJ460" i="37"/>
  <c r="NOK460" i="37"/>
  <c r="NOL460" i="37"/>
  <c r="NOM460" i="37"/>
  <c r="NON460" i="37"/>
  <c r="NOO460" i="37"/>
  <c r="NOP460" i="37"/>
  <c r="NOQ460" i="37"/>
  <c r="NOR460" i="37"/>
  <c r="NOS460" i="37"/>
  <c r="NOT460" i="37"/>
  <c r="NOU460" i="37"/>
  <c r="NOV460" i="37"/>
  <c r="NOW460" i="37"/>
  <c r="NOX460" i="37"/>
  <c r="NOY460" i="37"/>
  <c r="NOZ460" i="37"/>
  <c r="NPA460" i="37"/>
  <c r="NPB460" i="37"/>
  <c r="NPC460" i="37"/>
  <c r="NPD460" i="37"/>
  <c r="NPE460" i="37"/>
  <c r="NPF460" i="37"/>
  <c r="NPG460" i="37"/>
  <c r="NPH460" i="37"/>
  <c r="NPI460" i="37"/>
  <c r="NPJ460" i="37"/>
  <c r="NPK460" i="37"/>
  <c r="NPL460" i="37"/>
  <c r="NPM460" i="37"/>
  <c r="NPN460" i="37"/>
  <c r="NPO460" i="37"/>
  <c r="NPP460" i="37"/>
  <c r="NPQ460" i="37"/>
  <c r="NPR460" i="37"/>
  <c r="NPS460" i="37"/>
  <c r="NPT460" i="37"/>
  <c r="NPU460" i="37"/>
  <c r="NPV460" i="37"/>
  <c r="NPW460" i="37"/>
  <c r="NPX460" i="37"/>
  <c r="NPY460" i="37"/>
  <c r="NPZ460" i="37"/>
  <c r="NQA460" i="37"/>
  <c r="NQB460" i="37"/>
  <c r="NQC460" i="37"/>
  <c r="NQD460" i="37"/>
  <c r="NQE460" i="37"/>
  <c r="NQF460" i="37"/>
  <c r="NQG460" i="37"/>
  <c r="NQH460" i="37"/>
  <c r="NQI460" i="37"/>
  <c r="NQJ460" i="37"/>
  <c r="NQK460" i="37"/>
  <c r="NQL460" i="37"/>
  <c r="NQM460" i="37"/>
  <c r="NQN460" i="37"/>
  <c r="NQO460" i="37"/>
  <c r="NQP460" i="37"/>
  <c r="NQQ460" i="37"/>
  <c r="NQR460" i="37"/>
  <c r="NQS460" i="37"/>
  <c r="NQT460" i="37"/>
  <c r="NQU460" i="37"/>
  <c r="NQV460" i="37"/>
  <c r="NQW460" i="37"/>
  <c r="NQX460" i="37"/>
  <c r="NQY460" i="37"/>
  <c r="NQZ460" i="37"/>
  <c r="NRA460" i="37"/>
  <c r="NRB460" i="37"/>
  <c r="NRC460" i="37"/>
  <c r="NRD460" i="37"/>
  <c r="NRE460" i="37"/>
  <c r="NRF460" i="37"/>
  <c r="NRG460" i="37"/>
  <c r="NRH460" i="37"/>
  <c r="NRI460" i="37"/>
  <c r="NRJ460" i="37"/>
  <c r="NRK460" i="37"/>
  <c r="NRL460" i="37"/>
  <c r="NRM460" i="37"/>
  <c r="NRN460" i="37"/>
  <c r="NRO460" i="37"/>
  <c r="NRP460" i="37"/>
  <c r="NRQ460" i="37"/>
  <c r="NRR460" i="37"/>
  <c r="NRS460" i="37"/>
  <c r="NRT460" i="37"/>
  <c r="NRU460" i="37"/>
  <c r="NRV460" i="37"/>
  <c r="NRW460" i="37"/>
  <c r="NRX460" i="37"/>
  <c r="NRY460" i="37"/>
  <c r="NRZ460" i="37"/>
  <c r="NSA460" i="37"/>
  <c r="NSB460" i="37"/>
  <c r="NSC460" i="37"/>
  <c r="NSD460" i="37"/>
  <c r="NSE460" i="37"/>
  <c r="NSF460" i="37"/>
  <c r="NSG460" i="37"/>
  <c r="NSH460" i="37"/>
  <c r="NSI460" i="37"/>
  <c r="NSJ460" i="37"/>
  <c r="NSK460" i="37"/>
  <c r="NSL460" i="37"/>
  <c r="NSM460" i="37"/>
  <c r="NSN460" i="37"/>
  <c r="NSO460" i="37"/>
  <c r="NSP460" i="37"/>
  <c r="NSQ460" i="37"/>
  <c r="NSR460" i="37"/>
  <c r="NSS460" i="37"/>
  <c r="NST460" i="37"/>
  <c r="NSU460" i="37"/>
  <c r="NSV460" i="37"/>
  <c r="NSW460" i="37"/>
  <c r="NSX460" i="37"/>
  <c r="NSY460" i="37"/>
  <c r="NSZ460" i="37"/>
  <c r="NTA460" i="37"/>
  <c r="NTB460" i="37"/>
  <c r="NTC460" i="37"/>
  <c r="NTD460" i="37"/>
  <c r="NTE460" i="37"/>
  <c r="NTF460" i="37"/>
  <c r="NTG460" i="37"/>
  <c r="NTH460" i="37"/>
  <c r="NTI460" i="37"/>
  <c r="NTJ460" i="37"/>
  <c r="NTK460" i="37"/>
  <c r="NTL460" i="37"/>
  <c r="NTM460" i="37"/>
  <c r="NTN460" i="37"/>
  <c r="NTO460" i="37"/>
  <c r="NTP460" i="37"/>
  <c r="NTQ460" i="37"/>
  <c r="NTR460" i="37"/>
  <c r="NTS460" i="37"/>
  <c r="NTT460" i="37"/>
  <c r="NTU460" i="37"/>
  <c r="NTV460" i="37"/>
  <c r="NTW460" i="37"/>
  <c r="NTX460" i="37"/>
  <c r="NTY460" i="37"/>
  <c r="NTZ460" i="37"/>
  <c r="NUA460" i="37"/>
  <c r="NUB460" i="37"/>
  <c r="NUC460" i="37"/>
  <c r="NUD460" i="37"/>
  <c r="NUE460" i="37"/>
  <c r="NUF460" i="37"/>
  <c r="NUG460" i="37"/>
  <c r="NUH460" i="37"/>
  <c r="NUI460" i="37"/>
  <c r="NUJ460" i="37"/>
  <c r="NUK460" i="37"/>
  <c r="NUL460" i="37"/>
  <c r="NUM460" i="37"/>
  <c r="NUN460" i="37"/>
  <c r="NUO460" i="37"/>
  <c r="NUP460" i="37"/>
  <c r="NUQ460" i="37"/>
  <c r="NUR460" i="37"/>
  <c r="NUS460" i="37"/>
  <c r="NUT460" i="37"/>
  <c r="NUU460" i="37"/>
  <c r="NUV460" i="37"/>
  <c r="NUW460" i="37"/>
  <c r="NUX460" i="37"/>
  <c r="NUY460" i="37"/>
  <c r="NUZ460" i="37"/>
  <c r="NVA460" i="37"/>
  <c r="NVB460" i="37"/>
  <c r="NVC460" i="37"/>
  <c r="NVD460" i="37"/>
  <c r="NVE460" i="37"/>
  <c r="NVF460" i="37"/>
  <c r="NVG460" i="37"/>
  <c r="NVH460" i="37"/>
  <c r="NVI460" i="37"/>
  <c r="NVJ460" i="37"/>
  <c r="NVK460" i="37"/>
  <c r="NVL460" i="37"/>
  <c r="NVM460" i="37"/>
  <c r="NVN460" i="37"/>
  <c r="NVO460" i="37"/>
  <c r="NVP460" i="37"/>
  <c r="NVQ460" i="37"/>
  <c r="NVR460" i="37"/>
  <c r="NVS460" i="37"/>
  <c r="NVT460" i="37"/>
  <c r="NVU460" i="37"/>
  <c r="NVV460" i="37"/>
  <c r="NVW460" i="37"/>
  <c r="NVX460" i="37"/>
  <c r="NVY460" i="37"/>
  <c r="NVZ460" i="37"/>
  <c r="NWA460" i="37"/>
  <c r="NWB460" i="37"/>
  <c r="NWC460" i="37"/>
  <c r="NWD460" i="37"/>
  <c r="NWE460" i="37"/>
  <c r="NWF460" i="37"/>
  <c r="NWG460" i="37"/>
  <c r="NWH460" i="37"/>
  <c r="NWI460" i="37"/>
  <c r="NWJ460" i="37"/>
  <c r="NWK460" i="37"/>
  <c r="NWL460" i="37"/>
  <c r="NWM460" i="37"/>
  <c r="NWN460" i="37"/>
  <c r="NWO460" i="37"/>
  <c r="NWP460" i="37"/>
  <c r="NWQ460" i="37"/>
  <c r="NWR460" i="37"/>
  <c r="NWS460" i="37"/>
  <c r="NWT460" i="37"/>
  <c r="NWU460" i="37"/>
  <c r="NWV460" i="37"/>
  <c r="NWW460" i="37"/>
  <c r="NWX460" i="37"/>
  <c r="NWY460" i="37"/>
  <c r="NWZ460" i="37"/>
  <c r="NXA460" i="37"/>
  <c r="NXB460" i="37"/>
  <c r="NXC460" i="37"/>
  <c r="NXD460" i="37"/>
  <c r="NXE460" i="37"/>
  <c r="NXF460" i="37"/>
  <c r="NXG460" i="37"/>
  <c r="NXH460" i="37"/>
  <c r="NXI460" i="37"/>
  <c r="NXJ460" i="37"/>
  <c r="NXK460" i="37"/>
  <c r="NXL460" i="37"/>
  <c r="NXM460" i="37"/>
  <c r="NXN460" i="37"/>
  <c r="NXO460" i="37"/>
  <c r="NXP460" i="37"/>
  <c r="NXQ460" i="37"/>
  <c r="NXR460" i="37"/>
  <c r="NXS460" i="37"/>
  <c r="NXT460" i="37"/>
  <c r="NXU460" i="37"/>
  <c r="NXV460" i="37"/>
  <c r="NXW460" i="37"/>
  <c r="NXX460" i="37"/>
  <c r="NXY460" i="37"/>
  <c r="NXZ460" i="37"/>
  <c r="NYA460" i="37"/>
  <c r="NYB460" i="37"/>
  <c r="NYC460" i="37"/>
  <c r="NYD460" i="37"/>
  <c r="NYE460" i="37"/>
  <c r="NYF460" i="37"/>
  <c r="NYG460" i="37"/>
  <c r="NYH460" i="37"/>
  <c r="NYI460" i="37"/>
  <c r="NYJ460" i="37"/>
  <c r="NYK460" i="37"/>
  <c r="NYL460" i="37"/>
  <c r="NYM460" i="37"/>
  <c r="NYN460" i="37"/>
  <c r="NYO460" i="37"/>
  <c r="NYP460" i="37"/>
  <c r="NYQ460" i="37"/>
  <c r="NYR460" i="37"/>
  <c r="NYS460" i="37"/>
  <c r="NYT460" i="37"/>
  <c r="NYU460" i="37"/>
  <c r="NYV460" i="37"/>
  <c r="NYW460" i="37"/>
  <c r="NYX460" i="37"/>
  <c r="NYY460" i="37"/>
  <c r="NYZ460" i="37"/>
  <c r="NZA460" i="37"/>
  <c r="NZB460" i="37"/>
  <c r="NZC460" i="37"/>
  <c r="NZD460" i="37"/>
  <c r="NZE460" i="37"/>
  <c r="NZF460" i="37"/>
  <c r="NZG460" i="37"/>
  <c r="NZH460" i="37"/>
  <c r="NZI460" i="37"/>
  <c r="NZJ460" i="37"/>
  <c r="NZK460" i="37"/>
  <c r="NZL460" i="37"/>
  <c r="NZM460" i="37"/>
  <c r="NZN460" i="37"/>
  <c r="NZO460" i="37"/>
  <c r="NZP460" i="37"/>
  <c r="NZQ460" i="37"/>
  <c r="NZR460" i="37"/>
  <c r="NZS460" i="37"/>
  <c r="NZT460" i="37"/>
  <c r="NZU460" i="37"/>
  <c r="NZV460" i="37"/>
  <c r="NZW460" i="37"/>
  <c r="NZX460" i="37"/>
  <c r="NZY460" i="37"/>
  <c r="NZZ460" i="37"/>
  <c r="OAA460" i="37"/>
  <c r="OAB460" i="37"/>
  <c r="OAC460" i="37"/>
  <c r="OAD460" i="37"/>
  <c r="OAE460" i="37"/>
  <c r="OAF460" i="37"/>
  <c r="OAG460" i="37"/>
  <c r="OAH460" i="37"/>
  <c r="OAI460" i="37"/>
  <c r="OAJ460" i="37"/>
  <c r="OAK460" i="37"/>
  <c r="OAL460" i="37"/>
  <c r="OAM460" i="37"/>
  <c r="OAN460" i="37"/>
  <c r="OAO460" i="37"/>
  <c r="OAP460" i="37"/>
  <c r="OAQ460" i="37"/>
  <c r="OAR460" i="37"/>
  <c r="OAS460" i="37"/>
  <c r="OAT460" i="37"/>
  <c r="OAU460" i="37"/>
  <c r="OAV460" i="37"/>
  <c r="OAW460" i="37"/>
  <c r="OAX460" i="37"/>
  <c r="OAY460" i="37"/>
  <c r="OAZ460" i="37"/>
  <c r="OBA460" i="37"/>
  <c r="OBB460" i="37"/>
  <c r="OBC460" i="37"/>
  <c r="OBD460" i="37"/>
  <c r="OBE460" i="37"/>
  <c r="OBF460" i="37"/>
  <c r="OBG460" i="37"/>
  <c r="OBH460" i="37"/>
  <c r="OBI460" i="37"/>
  <c r="OBJ460" i="37"/>
  <c r="OBK460" i="37"/>
  <c r="OBL460" i="37"/>
  <c r="OBM460" i="37"/>
  <c r="OBN460" i="37"/>
  <c r="OBO460" i="37"/>
  <c r="OBP460" i="37"/>
  <c r="OBQ460" i="37"/>
  <c r="OBR460" i="37"/>
  <c r="OBS460" i="37"/>
  <c r="OBT460" i="37"/>
  <c r="OBU460" i="37"/>
  <c r="OBV460" i="37"/>
  <c r="OBW460" i="37"/>
  <c r="OBX460" i="37"/>
  <c r="OBY460" i="37"/>
  <c r="OBZ460" i="37"/>
  <c r="OCA460" i="37"/>
  <c r="OCB460" i="37"/>
  <c r="OCC460" i="37"/>
  <c r="OCD460" i="37"/>
  <c r="OCE460" i="37"/>
  <c r="OCF460" i="37"/>
  <c r="OCG460" i="37"/>
  <c r="OCH460" i="37"/>
  <c r="OCI460" i="37"/>
  <c r="OCJ460" i="37"/>
  <c r="OCK460" i="37"/>
  <c r="OCL460" i="37"/>
  <c r="OCM460" i="37"/>
  <c r="OCN460" i="37"/>
  <c r="OCO460" i="37"/>
  <c r="OCP460" i="37"/>
  <c r="OCQ460" i="37"/>
  <c r="OCR460" i="37"/>
  <c r="OCS460" i="37"/>
  <c r="OCT460" i="37"/>
  <c r="OCU460" i="37"/>
  <c r="OCV460" i="37"/>
  <c r="OCW460" i="37"/>
  <c r="OCX460" i="37"/>
  <c r="OCY460" i="37"/>
  <c r="OCZ460" i="37"/>
  <c r="ODA460" i="37"/>
  <c r="ODB460" i="37"/>
  <c r="ODC460" i="37"/>
  <c r="ODD460" i="37"/>
  <c r="ODE460" i="37"/>
  <c r="ODF460" i="37"/>
  <c r="ODG460" i="37"/>
  <c r="ODH460" i="37"/>
  <c r="ODI460" i="37"/>
  <c r="ODJ460" i="37"/>
  <c r="ODK460" i="37"/>
  <c r="ODL460" i="37"/>
  <c r="ODM460" i="37"/>
  <c r="ODN460" i="37"/>
  <c r="ODO460" i="37"/>
  <c r="ODP460" i="37"/>
  <c r="ODQ460" i="37"/>
  <c r="ODR460" i="37"/>
  <c r="ODS460" i="37"/>
  <c r="ODT460" i="37"/>
  <c r="ODU460" i="37"/>
  <c r="ODV460" i="37"/>
  <c r="ODW460" i="37"/>
  <c r="ODX460" i="37"/>
  <c r="ODY460" i="37"/>
  <c r="ODZ460" i="37"/>
  <c r="OEA460" i="37"/>
  <c r="OEB460" i="37"/>
  <c r="OEC460" i="37"/>
  <c r="OED460" i="37"/>
  <c r="OEE460" i="37"/>
  <c r="OEF460" i="37"/>
  <c r="OEG460" i="37"/>
  <c r="OEH460" i="37"/>
  <c r="OEI460" i="37"/>
  <c r="OEJ460" i="37"/>
  <c r="OEK460" i="37"/>
  <c r="OEL460" i="37"/>
  <c r="OEM460" i="37"/>
  <c r="OEN460" i="37"/>
  <c r="OEO460" i="37"/>
  <c r="OEP460" i="37"/>
  <c r="OEQ460" i="37"/>
  <c r="OER460" i="37"/>
  <c r="OES460" i="37"/>
  <c r="OET460" i="37"/>
  <c r="OEU460" i="37"/>
  <c r="OEV460" i="37"/>
  <c r="OEW460" i="37"/>
  <c r="OEX460" i="37"/>
  <c r="OEY460" i="37"/>
  <c r="OEZ460" i="37"/>
  <c r="OFA460" i="37"/>
  <c r="OFB460" i="37"/>
  <c r="OFC460" i="37"/>
  <c r="OFD460" i="37"/>
  <c r="OFE460" i="37"/>
  <c r="OFF460" i="37"/>
  <c r="OFG460" i="37"/>
  <c r="OFH460" i="37"/>
  <c r="OFI460" i="37"/>
  <c r="OFJ460" i="37"/>
  <c r="OFK460" i="37"/>
  <c r="OFL460" i="37"/>
  <c r="OFM460" i="37"/>
  <c r="OFN460" i="37"/>
  <c r="OFO460" i="37"/>
  <c r="OFP460" i="37"/>
  <c r="OFQ460" i="37"/>
  <c r="OFR460" i="37"/>
  <c r="OFS460" i="37"/>
  <c r="OFT460" i="37"/>
  <c r="OFU460" i="37"/>
  <c r="OFV460" i="37"/>
  <c r="OFW460" i="37"/>
  <c r="OFX460" i="37"/>
  <c r="OFY460" i="37"/>
  <c r="OFZ460" i="37"/>
  <c r="OGA460" i="37"/>
  <c r="OGB460" i="37"/>
  <c r="OGC460" i="37"/>
  <c r="OGD460" i="37"/>
  <c r="OGE460" i="37"/>
  <c r="OGF460" i="37"/>
  <c r="OGG460" i="37"/>
  <c r="OGH460" i="37"/>
  <c r="OGI460" i="37"/>
  <c r="OGJ460" i="37"/>
  <c r="OGK460" i="37"/>
  <c r="OGL460" i="37"/>
  <c r="OGM460" i="37"/>
  <c r="OGN460" i="37"/>
  <c r="OGO460" i="37"/>
  <c r="OGP460" i="37"/>
  <c r="OGQ460" i="37"/>
  <c r="OGR460" i="37"/>
  <c r="OGS460" i="37"/>
  <c r="OGT460" i="37"/>
  <c r="OGU460" i="37"/>
  <c r="OGV460" i="37"/>
  <c r="OGW460" i="37"/>
  <c r="OGX460" i="37"/>
  <c r="OGY460" i="37"/>
  <c r="OGZ460" i="37"/>
  <c r="OHA460" i="37"/>
  <c r="OHB460" i="37"/>
  <c r="OHC460" i="37"/>
  <c r="OHD460" i="37"/>
  <c r="OHE460" i="37"/>
  <c r="OHF460" i="37"/>
  <c r="OHG460" i="37"/>
  <c r="OHH460" i="37"/>
  <c r="OHI460" i="37"/>
  <c r="OHJ460" i="37"/>
  <c r="OHK460" i="37"/>
  <c r="OHL460" i="37"/>
  <c r="OHM460" i="37"/>
  <c r="OHN460" i="37"/>
  <c r="OHO460" i="37"/>
  <c r="OHP460" i="37"/>
  <c r="OHQ460" i="37"/>
  <c r="OHR460" i="37"/>
  <c r="OHS460" i="37"/>
  <c r="OHT460" i="37"/>
  <c r="OHU460" i="37"/>
  <c r="OHV460" i="37"/>
  <c r="OHW460" i="37"/>
  <c r="OHX460" i="37"/>
  <c r="OHY460" i="37"/>
  <c r="OHZ460" i="37"/>
  <c r="OIA460" i="37"/>
  <c r="OIB460" i="37"/>
  <c r="OIC460" i="37"/>
  <c r="OID460" i="37"/>
  <c r="OIE460" i="37"/>
  <c r="OIF460" i="37"/>
  <c r="OIG460" i="37"/>
  <c r="OIH460" i="37"/>
  <c r="OII460" i="37"/>
  <c r="OIJ460" i="37"/>
  <c r="OIK460" i="37"/>
  <c r="OIL460" i="37"/>
  <c r="OIM460" i="37"/>
  <c r="OIN460" i="37"/>
  <c r="OIO460" i="37"/>
  <c r="OIP460" i="37"/>
  <c r="OIQ460" i="37"/>
  <c r="OIR460" i="37"/>
  <c r="OIS460" i="37"/>
  <c r="OIT460" i="37"/>
  <c r="OIU460" i="37"/>
  <c r="OIV460" i="37"/>
  <c r="OIW460" i="37"/>
  <c r="OIX460" i="37"/>
  <c r="OIY460" i="37"/>
  <c r="OIZ460" i="37"/>
  <c r="OJA460" i="37"/>
  <c r="OJB460" i="37"/>
  <c r="OJC460" i="37"/>
  <c r="OJD460" i="37"/>
  <c r="OJE460" i="37"/>
  <c r="OJF460" i="37"/>
  <c r="OJG460" i="37"/>
  <c r="OJH460" i="37"/>
  <c r="OJI460" i="37"/>
  <c r="OJJ460" i="37"/>
  <c r="OJK460" i="37"/>
  <c r="OJL460" i="37"/>
  <c r="OJM460" i="37"/>
  <c r="OJN460" i="37"/>
  <c r="OJO460" i="37"/>
  <c r="OJP460" i="37"/>
  <c r="OJQ460" i="37"/>
  <c r="OJR460" i="37"/>
  <c r="OJS460" i="37"/>
  <c r="OJT460" i="37"/>
  <c r="OJU460" i="37"/>
  <c r="OJV460" i="37"/>
  <c r="OJW460" i="37"/>
  <c r="OJX460" i="37"/>
  <c r="OJY460" i="37"/>
  <c r="OJZ460" i="37"/>
  <c r="OKA460" i="37"/>
  <c r="OKB460" i="37"/>
  <c r="OKC460" i="37"/>
  <c r="OKD460" i="37"/>
  <c r="OKE460" i="37"/>
  <c r="OKF460" i="37"/>
  <c r="OKG460" i="37"/>
  <c r="OKH460" i="37"/>
  <c r="OKI460" i="37"/>
  <c r="OKJ460" i="37"/>
  <c r="OKK460" i="37"/>
  <c r="OKL460" i="37"/>
  <c r="OKM460" i="37"/>
  <c r="OKN460" i="37"/>
  <c r="OKO460" i="37"/>
  <c r="OKP460" i="37"/>
  <c r="OKQ460" i="37"/>
  <c r="OKR460" i="37"/>
  <c r="OKS460" i="37"/>
  <c r="OKT460" i="37"/>
  <c r="OKU460" i="37"/>
  <c r="OKV460" i="37"/>
  <c r="OKW460" i="37"/>
  <c r="OKX460" i="37"/>
  <c r="OKY460" i="37"/>
  <c r="OKZ460" i="37"/>
  <c r="OLA460" i="37"/>
  <c r="OLB460" i="37"/>
  <c r="OLC460" i="37"/>
  <c r="OLD460" i="37"/>
  <c r="OLE460" i="37"/>
  <c r="OLF460" i="37"/>
  <c r="OLG460" i="37"/>
  <c r="OLH460" i="37"/>
  <c r="OLI460" i="37"/>
  <c r="OLJ460" i="37"/>
  <c r="OLK460" i="37"/>
  <c r="OLL460" i="37"/>
  <c r="OLM460" i="37"/>
  <c r="OLN460" i="37"/>
  <c r="OLO460" i="37"/>
  <c r="OLP460" i="37"/>
  <c r="OLQ460" i="37"/>
  <c r="OLR460" i="37"/>
  <c r="OLS460" i="37"/>
  <c r="OLT460" i="37"/>
  <c r="OLU460" i="37"/>
  <c r="OLV460" i="37"/>
  <c r="OLW460" i="37"/>
  <c r="OLX460" i="37"/>
  <c r="OLY460" i="37"/>
  <c r="OLZ460" i="37"/>
  <c r="OMA460" i="37"/>
  <c r="OMB460" i="37"/>
  <c r="OMC460" i="37"/>
  <c r="OMD460" i="37"/>
  <c r="OME460" i="37"/>
  <c r="OMF460" i="37"/>
  <c r="OMG460" i="37"/>
  <c r="OMH460" i="37"/>
  <c r="OMI460" i="37"/>
  <c r="OMJ460" i="37"/>
  <c r="OMK460" i="37"/>
  <c r="OML460" i="37"/>
  <c r="OMM460" i="37"/>
  <c r="OMN460" i="37"/>
  <c r="OMO460" i="37"/>
  <c r="OMP460" i="37"/>
  <c r="OMQ460" i="37"/>
  <c r="OMR460" i="37"/>
  <c r="OMS460" i="37"/>
  <c r="OMT460" i="37"/>
  <c r="OMU460" i="37"/>
  <c r="OMV460" i="37"/>
  <c r="OMW460" i="37"/>
  <c r="OMX460" i="37"/>
  <c r="OMY460" i="37"/>
  <c r="OMZ460" i="37"/>
  <c r="ONA460" i="37"/>
  <c r="ONB460" i="37"/>
  <c r="ONC460" i="37"/>
  <c r="OND460" i="37"/>
  <c r="ONE460" i="37"/>
  <c r="ONF460" i="37"/>
  <c r="ONG460" i="37"/>
  <c r="ONH460" i="37"/>
  <c r="ONI460" i="37"/>
  <c r="ONJ460" i="37"/>
  <c r="ONK460" i="37"/>
  <c r="ONL460" i="37"/>
  <c r="ONM460" i="37"/>
  <c r="ONN460" i="37"/>
  <c r="ONO460" i="37"/>
  <c r="ONP460" i="37"/>
  <c r="ONQ460" i="37"/>
  <c r="ONR460" i="37"/>
  <c r="ONS460" i="37"/>
  <c r="ONT460" i="37"/>
  <c r="ONU460" i="37"/>
  <c r="ONV460" i="37"/>
  <c r="ONW460" i="37"/>
  <c r="ONX460" i="37"/>
  <c r="ONY460" i="37"/>
  <c r="ONZ460" i="37"/>
  <c r="OOA460" i="37"/>
  <c r="OOB460" i="37"/>
  <c r="OOC460" i="37"/>
  <c r="OOD460" i="37"/>
  <c r="OOE460" i="37"/>
  <c r="OOF460" i="37"/>
  <c r="OOG460" i="37"/>
  <c r="OOH460" i="37"/>
  <c r="OOI460" i="37"/>
  <c r="OOJ460" i="37"/>
  <c r="OOK460" i="37"/>
  <c r="OOL460" i="37"/>
  <c r="OOM460" i="37"/>
  <c r="OON460" i="37"/>
  <c r="OOO460" i="37"/>
  <c r="OOP460" i="37"/>
  <c r="OOQ460" i="37"/>
  <c r="OOR460" i="37"/>
  <c r="OOS460" i="37"/>
  <c r="OOT460" i="37"/>
  <c r="OOU460" i="37"/>
  <c r="OOV460" i="37"/>
  <c r="OOW460" i="37"/>
  <c r="OOX460" i="37"/>
  <c r="OOY460" i="37"/>
  <c r="OOZ460" i="37"/>
  <c r="OPA460" i="37"/>
  <c r="OPB460" i="37"/>
  <c r="OPC460" i="37"/>
  <c r="OPD460" i="37"/>
  <c r="OPE460" i="37"/>
  <c r="OPF460" i="37"/>
  <c r="OPG460" i="37"/>
  <c r="OPH460" i="37"/>
  <c r="OPI460" i="37"/>
  <c r="OPJ460" i="37"/>
  <c r="OPK460" i="37"/>
  <c r="OPL460" i="37"/>
  <c r="OPM460" i="37"/>
  <c r="OPN460" i="37"/>
  <c r="OPO460" i="37"/>
  <c r="OPP460" i="37"/>
  <c r="OPQ460" i="37"/>
  <c r="OPR460" i="37"/>
  <c r="OPS460" i="37"/>
  <c r="OPT460" i="37"/>
  <c r="OPU460" i="37"/>
  <c r="OPV460" i="37"/>
  <c r="OPW460" i="37"/>
  <c r="OPX460" i="37"/>
  <c r="OPY460" i="37"/>
  <c r="OPZ460" i="37"/>
  <c r="OQA460" i="37"/>
  <c r="OQB460" i="37"/>
  <c r="OQC460" i="37"/>
  <c r="OQD460" i="37"/>
  <c r="OQE460" i="37"/>
  <c r="OQF460" i="37"/>
  <c r="OQG460" i="37"/>
  <c r="OQH460" i="37"/>
  <c r="OQI460" i="37"/>
  <c r="OQJ460" i="37"/>
  <c r="OQK460" i="37"/>
  <c r="OQL460" i="37"/>
  <c r="OQM460" i="37"/>
  <c r="OQN460" i="37"/>
  <c r="OQO460" i="37"/>
  <c r="OQP460" i="37"/>
  <c r="OQQ460" i="37"/>
  <c r="OQR460" i="37"/>
  <c r="OQS460" i="37"/>
  <c r="OQT460" i="37"/>
  <c r="OQU460" i="37"/>
  <c r="OQV460" i="37"/>
  <c r="OQW460" i="37"/>
  <c r="OQX460" i="37"/>
  <c r="OQY460" i="37"/>
  <c r="OQZ460" i="37"/>
  <c r="ORA460" i="37"/>
  <c r="ORB460" i="37"/>
  <c r="ORC460" i="37"/>
  <c r="ORD460" i="37"/>
  <c r="ORE460" i="37"/>
  <c r="ORF460" i="37"/>
  <c r="ORG460" i="37"/>
  <c r="ORH460" i="37"/>
  <c r="ORI460" i="37"/>
  <c r="ORJ460" i="37"/>
  <c r="ORK460" i="37"/>
  <c r="ORL460" i="37"/>
  <c r="ORM460" i="37"/>
  <c r="ORN460" i="37"/>
  <c r="ORO460" i="37"/>
  <c r="ORP460" i="37"/>
  <c r="ORQ460" i="37"/>
  <c r="ORR460" i="37"/>
  <c r="ORS460" i="37"/>
  <c r="ORT460" i="37"/>
  <c r="ORU460" i="37"/>
  <c r="ORV460" i="37"/>
  <c r="ORW460" i="37"/>
  <c r="ORX460" i="37"/>
  <c r="ORY460" i="37"/>
  <c r="ORZ460" i="37"/>
  <c r="OSA460" i="37"/>
  <c r="OSB460" i="37"/>
  <c r="OSC460" i="37"/>
  <c r="OSD460" i="37"/>
  <c r="OSE460" i="37"/>
  <c r="OSF460" i="37"/>
  <c r="OSG460" i="37"/>
  <c r="OSH460" i="37"/>
  <c r="OSI460" i="37"/>
  <c r="OSJ460" i="37"/>
  <c r="OSK460" i="37"/>
  <c r="OSL460" i="37"/>
  <c r="OSM460" i="37"/>
  <c r="OSN460" i="37"/>
  <c r="OSO460" i="37"/>
  <c r="OSP460" i="37"/>
  <c r="OSQ460" i="37"/>
  <c r="OSR460" i="37"/>
  <c r="OSS460" i="37"/>
  <c r="OST460" i="37"/>
  <c r="OSU460" i="37"/>
  <c r="OSV460" i="37"/>
  <c r="OSW460" i="37"/>
  <c r="OSX460" i="37"/>
  <c r="OSY460" i="37"/>
  <c r="OSZ460" i="37"/>
  <c r="OTA460" i="37"/>
  <c r="OTB460" i="37"/>
  <c r="OTC460" i="37"/>
  <c r="OTD460" i="37"/>
  <c r="OTE460" i="37"/>
  <c r="OTF460" i="37"/>
  <c r="OTG460" i="37"/>
  <c r="OTH460" i="37"/>
  <c r="OTI460" i="37"/>
  <c r="OTJ460" i="37"/>
  <c r="OTK460" i="37"/>
  <c r="OTL460" i="37"/>
  <c r="OTM460" i="37"/>
  <c r="OTN460" i="37"/>
  <c r="OTO460" i="37"/>
  <c r="OTP460" i="37"/>
  <c r="OTQ460" i="37"/>
  <c r="OTR460" i="37"/>
  <c r="OTS460" i="37"/>
  <c r="OTT460" i="37"/>
  <c r="OTU460" i="37"/>
  <c r="OTV460" i="37"/>
  <c r="OTW460" i="37"/>
  <c r="OTX460" i="37"/>
  <c r="OTY460" i="37"/>
  <c r="OTZ460" i="37"/>
  <c r="OUA460" i="37"/>
  <c r="OUB460" i="37"/>
  <c r="OUC460" i="37"/>
  <c r="OUD460" i="37"/>
  <c r="OUE460" i="37"/>
  <c r="OUF460" i="37"/>
  <c r="OUG460" i="37"/>
  <c r="OUH460" i="37"/>
  <c r="OUI460" i="37"/>
  <c r="OUJ460" i="37"/>
  <c r="OUK460" i="37"/>
  <c r="OUL460" i="37"/>
  <c r="OUM460" i="37"/>
  <c r="OUN460" i="37"/>
  <c r="OUO460" i="37"/>
  <c r="OUP460" i="37"/>
  <c r="OUQ460" i="37"/>
  <c r="OUR460" i="37"/>
  <c r="OUS460" i="37"/>
  <c r="OUT460" i="37"/>
  <c r="OUU460" i="37"/>
  <c r="OUV460" i="37"/>
  <c r="OUW460" i="37"/>
  <c r="OUX460" i="37"/>
  <c r="OUY460" i="37"/>
  <c r="OUZ460" i="37"/>
  <c r="OVA460" i="37"/>
  <c r="OVB460" i="37"/>
  <c r="OVC460" i="37"/>
  <c r="OVD460" i="37"/>
  <c r="OVE460" i="37"/>
  <c r="OVF460" i="37"/>
  <c r="OVG460" i="37"/>
  <c r="OVH460" i="37"/>
  <c r="OVI460" i="37"/>
  <c r="OVJ460" i="37"/>
  <c r="OVK460" i="37"/>
  <c r="OVL460" i="37"/>
  <c r="OVM460" i="37"/>
  <c r="OVN460" i="37"/>
  <c r="OVO460" i="37"/>
  <c r="OVP460" i="37"/>
  <c r="OVQ460" i="37"/>
  <c r="OVR460" i="37"/>
  <c r="OVS460" i="37"/>
  <c r="OVT460" i="37"/>
  <c r="OVU460" i="37"/>
  <c r="OVV460" i="37"/>
  <c r="OVW460" i="37"/>
  <c r="OVX460" i="37"/>
  <c r="OVY460" i="37"/>
  <c r="OVZ460" i="37"/>
  <c r="OWA460" i="37"/>
  <c r="OWB460" i="37"/>
  <c r="OWC460" i="37"/>
  <c r="OWD460" i="37"/>
  <c r="OWE460" i="37"/>
  <c r="OWF460" i="37"/>
  <c r="OWG460" i="37"/>
  <c r="OWH460" i="37"/>
  <c r="OWI460" i="37"/>
  <c r="OWJ460" i="37"/>
  <c r="OWK460" i="37"/>
  <c r="OWL460" i="37"/>
  <c r="OWM460" i="37"/>
  <c r="OWN460" i="37"/>
  <c r="OWO460" i="37"/>
  <c r="OWP460" i="37"/>
  <c r="OWQ460" i="37"/>
  <c r="OWR460" i="37"/>
  <c r="OWS460" i="37"/>
  <c r="OWT460" i="37"/>
  <c r="OWU460" i="37"/>
  <c r="OWV460" i="37"/>
  <c r="OWW460" i="37"/>
  <c r="OWX460" i="37"/>
  <c r="OWY460" i="37"/>
  <c r="OWZ460" i="37"/>
  <c r="OXA460" i="37"/>
  <c r="OXB460" i="37"/>
  <c r="OXC460" i="37"/>
  <c r="OXD460" i="37"/>
  <c r="OXE460" i="37"/>
  <c r="OXF460" i="37"/>
  <c r="OXG460" i="37"/>
  <c r="OXH460" i="37"/>
  <c r="OXI460" i="37"/>
  <c r="OXJ460" i="37"/>
  <c r="OXK460" i="37"/>
  <c r="OXL460" i="37"/>
  <c r="OXM460" i="37"/>
  <c r="OXN460" i="37"/>
  <c r="OXO460" i="37"/>
  <c r="OXP460" i="37"/>
  <c r="OXQ460" i="37"/>
  <c r="OXR460" i="37"/>
  <c r="OXS460" i="37"/>
  <c r="OXT460" i="37"/>
  <c r="OXU460" i="37"/>
  <c r="OXV460" i="37"/>
  <c r="OXW460" i="37"/>
  <c r="OXX460" i="37"/>
  <c r="OXY460" i="37"/>
  <c r="OXZ460" i="37"/>
  <c r="OYA460" i="37"/>
  <c r="OYB460" i="37"/>
  <c r="OYC460" i="37"/>
  <c r="OYD460" i="37"/>
  <c r="OYE460" i="37"/>
  <c r="OYF460" i="37"/>
  <c r="OYG460" i="37"/>
  <c r="OYH460" i="37"/>
  <c r="OYI460" i="37"/>
  <c r="OYJ460" i="37"/>
  <c r="OYK460" i="37"/>
  <c r="OYL460" i="37"/>
  <c r="OYM460" i="37"/>
  <c r="OYN460" i="37"/>
  <c r="OYO460" i="37"/>
  <c r="OYP460" i="37"/>
  <c r="OYQ460" i="37"/>
  <c r="OYR460" i="37"/>
  <c r="OYS460" i="37"/>
  <c r="OYT460" i="37"/>
  <c r="OYU460" i="37"/>
  <c r="OYV460" i="37"/>
  <c r="OYW460" i="37"/>
  <c r="OYX460" i="37"/>
  <c r="OYY460" i="37"/>
  <c r="OYZ460" i="37"/>
  <c r="OZA460" i="37"/>
  <c r="OZB460" i="37"/>
  <c r="OZC460" i="37"/>
  <c r="OZD460" i="37"/>
  <c r="OZE460" i="37"/>
  <c r="OZF460" i="37"/>
  <c r="OZG460" i="37"/>
  <c r="OZH460" i="37"/>
  <c r="OZI460" i="37"/>
  <c r="OZJ460" i="37"/>
  <c r="OZK460" i="37"/>
  <c r="OZL460" i="37"/>
  <c r="OZM460" i="37"/>
  <c r="OZN460" i="37"/>
  <c r="OZO460" i="37"/>
  <c r="OZP460" i="37"/>
  <c r="OZQ460" i="37"/>
  <c r="OZR460" i="37"/>
  <c r="OZS460" i="37"/>
  <c r="OZT460" i="37"/>
  <c r="OZU460" i="37"/>
  <c r="OZV460" i="37"/>
  <c r="OZW460" i="37"/>
  <c r="OZX460" i="37"/>
  <c r="OZY460" i="37"/>
  <c r="OZZ460" i="37"/>
  <c r="PAA460" i="37"/>
  <c r="PAB460" i="37"/>
  <c r="PAC460" i="37"/>
  <c r="PAD460" i="37"/>
  <c r="PAE460" i="37"/>
  <c r="PAF460" i="37"/>
  <c r="PAG460" i="37"/>
  <c r="PAH460" i="37"/>
  <c r="PAI460" i="37"/>
  <c r="PAJ460" i="37"/>
  <c r="PAK460" i="37"/>
  <c r="PAL460" i="37"/>
  <c r="PAM460" i="37"/>
  <c r="PAN460" i="37"/>
  <c r="PAO460" i="37"/>
  <c r="PAP460" i="37"/>
  <c r="PAQ460" i="37"/>
  <c r="PAR460" i="37"/>
  <c r="PAS460" i="37"/>
  <c r="PAT460" i="37"/>
  <c r="PAU460" i="37"/>
  <c r="PAV460" i="37"/>
  <c r="PAW460" i="37"/>
  <c r="PAX460" i="37"/>
  <c r="PAY460" i="37"/>
  <c r="PAZ460" i="37"/>
  <c r="PBA460" i="37"/>
  <c r="PBB460" i="37"/>
  <c r="PBC460" i="37"/>
  <c r="PBD460" i="37"/>
  <c r="PBE460" i="37"/>
  <c r="PBF460" i="37"/>
  <c r="PBG460" i="37"/>
  <c r="PBH460" i="37"/>
  <c r="PBI460" i="37"/>
  <c r="PBJ460" i="37"/>
  <c r="PBK460" i="37"/>
  <c r="PBL460" i="37"/>
  <c r="PBM460" i="37"/>
  <c r="PBN460" i="37"/>
  <c r="PBO460" i="37"/>
  <c r="PBP460" i="37"/>
  <c r="PBQ460" i="37"/>
  <c r="PBR460" i="37"/>
  <c r="PBS460" i="37"/>
  <c r="PBT460" i="37"/>
  <c r="PBU460" i="37"/>
  <c r="PBV460" i="37"/>
  <c r="PBW460" i="37"/>
  <c r="PBX460" i="37"/>
  <c r="PBY460" i="37"/>
  <c r="PBZ460" i="37"/>
  <c r="PCA460" i="37"/>
  <c r="PCB460" i="37"/>
  <c r="PCC460" i="37"/>
  <c r="PCD460" i="37"/>
  <c r="PCE460" i="37"/>
  <c r="PCF460" i="37"/>
  <c r="PCG460" i="37"/>
  <c r="PCH460" i="37"/>
  <c r="PCI460" i="37"/>
  <c r="PCJ460" i="37"/>
  <c r="PCK460" i="37"/>
  <c r="PCL460" i="37"/>
  <c r="PCM460" i="37"/>
  <c r="PCN460" i="37"/>
  <c r="PCO460" i="37"/>
  <c r="PCP460" i="37"/>
  <c r="PCQ460" i="37"/>
  <c r="PCR460" i="37"/>
  <c r="PCS460" i="37"/>
  <c r="PCT460" i="37"/>
  <c r="PCU460" i="37"/>
  <c r="PCV460" i="37"/>
  <c r="PCW460" i="37"/>
  <c r="PCX460" i="37"/>
  <c r="PCY460" i="37"/>
  <c r="PCZ460" i="37"/>
  <c r="PDA460" i="37"/>
  <c r="PDB460" i="37"/>
  <c r="PDC460" i="37"/>
  <c r="PDD460" i="37"/>
  <c r="PDE460" i="37"/>
  <c r="PDF460" i="37"/>
  <c r="PDG460" i="37"/>
  <c r="PDH460" i="37"/>
  <c r="PDI460" i="37"/>
  <c r="PDJ460" i="37"/>
  <c r="PDK460" i="37"/>
  <c r="PDL460" i="37"/>
  <c r="PDM460" i="37"/>
  <c r="PDN460" i="37"/>
  <c r="PDO460" i="37"/>
  <c r="PDP460" i="37"/>
  <c r="PDQ460" i="37"/>
  <c r="PDR460" i="37"/>
  <c r="PDS460" i="37"/>
  <c r="PDT460" i="37"/>
  <c r="PDU460" i="37"/>
  <c r="PDV460" i="37"/>
  <c r="PDW460" i="37"/>
  <c r="PDX460" i="37"/>
  <c r="PDY460" i="37"/>
  <c r="PDZ460" i="37"/>
  <c r="PEA460" i="37"/>
  <c r="PEB460" i="37"/>
  <c r="PEC460" i="37"/>
  <c r="PED460" i="37"/>
  <c r="PEE460" i="37"/>
  <c r="PEF460" i="37"/>
  <c r="PEG460" i="37"/>
  <c r="PEH460" i="37"/>
  <c r="PEI460" i="37"/>
  <c r="PEJ460" i="37"/>
  <c r="PEK460" i="37"/>
  <c r="PEL460" i="37"/>
  <c r="PEM460" i="37"/>
  <c r="PEN460" i="37"/>
  <c r="PEO460" i="37"/>
  <c r="PEP460" i="37"/>
  <c r="PEQ460" i="37"/>
  <c r="PER460" i="37"/>
  <c r="PES460" i="37"/>
  <c r="PET460" i="37"/>
  <c r="PEU460" i="37"/>
  <c r="PEV460" i="37"/>
  <c r="PEW460" i="37"/>
  <c r="PEX460" i="37"/>
  <c r="PEY460" i="37"/>
  <c r="PEZ460" i="37"/>
  <c r="PFA460" i="37"/>
  <c r="PFB460" i="37"/>
  <c r="PFC460" i="37"/>
  <c r="PFD460" i="37"/>
  <c r="PFE460" i="37"/>
  <c r="PFF460" i="37"/>
  <c r="PFG460" i="37"/>
  <c r="PFH460" i="37"/>
  <c r="PFI460" i="37"/>
  <c r="PFJ460" i="37"/>
  <c r="PFK460" i="37"/>
  <c r="PFL460" i="37"/>
  <c r="PFM460" i="37"/>
  <c r="PFN460" i="37"/>
  <c r="PFO460" i="37"/>
  <c r="PFP460" i="37"/>
  <c r="PFQ460" i="37"/>
  <c r="PFR460" i="37"/>
  <c r="PFS460" i="37"/>
  <c r="PFT460" i="37"/>
  <c r="PFU460" i="37"/>
  <c r="PFV460" i="37"/>
  <c r="PFW460" i="37"/>
  <c r="PFX460" i="37"/>
  <c r="PFY460" i="37"/>
  <c r="PFZ460" i="37"/>
  <c r="PGA460" i="37"/>
  <c r="PGB460" i="37"/>
  <c r="PGC460" i="37"/>
  <c r="PGD460" i="37"/>
  <c r="PGE460" i="37"/>
  <c r="PGF460" i="37"/>
  <c r="PGG460" i="37"/>
  <c r="PGH460" i="37"/>
  <c r="PGI460" i="37"/>
  <c r="PGJ460" i="37"/>
  <c r="PGK460" i="37"/>
  <c r="PGL460" i="37"/>
  <c r="PGM460" i="37"/>
  <c r="PGN460" i="37"/>
  <c r="PGO460" i="37"/>
  <c r="PGP460" i="37"/>
  <c r="PGQ460" i="37"/>
  <c r="PGR460" i="37"/>
  <c r="PGS460" i="37"/>
  <c r="PGT460" i="37"/>
  <c r="PGU460" i="37"/>
  <c r="PGV460" i="37"/>
  <c r="PGW460" i="37"/>
  <c r="PGX460" i="37"/>
  <c r="PGY460" i="37"/>
  <c r="PGZ460" i="37"/>
  <c r="PHA460" i="37"/>
  <c r="PHB460" i="37"/>
  <c r="PHC460" i="37"/>
  <c r="PHD460" i="37"/>
  <c r="PHE460" i="37"/>
  <c r="PHF460" i="37"/>
  <c r="PHG460" i="37"/>
  <c r="PHH460" i="37"/>
  <c r="PHI460" i="37"/>
  <c r="PHJ460" i="37"/>
  <c r="PHK460" i="37"/>
  <c r="PHL460" i="37"/>
  <c r="PHM460" i="37"/>
  <c r="PHN460" i="37"/>
  <c r="PHO460" i="37"/>
  <c r="PHP460" i="37"/>
  <c r="PHQ460" i="37"/>
  <c r="PHR460" i="37"/>
  <c r="PHS460" i="37"/>
  <c r="PHT460" i="37"/>
  <c r="PHU460" i="37"/>
  <c r="PHV460" i="37"/>
  <c r="PHW460" i="37"/>
  <c r="PHX460" i="37"/>
  <c r="PHY460" i="37"/>
  <c r="PHZ460" i="37"/>
  <c r="PIA460" i="37"/>
  <c r="PIB460" i="37"/>
  <c r="PIC460" i="37"/>
  <c r="PID460" i="37"/>
  <c r="PIE460" i="37"/>
  <c r="PIF460" i="37"/>
  <c r="PIG460" i="37"/>
  <c r="PIH460" i="37"/>
  <c r="PII460" i="37"/>
  <c r="PIJ460" i="37"/>
  <c r="PIK460" i="37"/>
  <c r="PIL460" i="37"/>
  <c r="PIM460" i="37"/>
  <c r="PIN460" i="37"/>
  <c r="PIO460" i="37"/>
  <c r="PIP460" i="37"/>
  <c r="PIQ460" i="37"/>
  <c r="PIR460" i="37"/>
  <c r="PIS460" i="37"/>
  <c r="PIT460" i="37"/>
  <c r="PIU460" i="37"/>
  <c r="PIV460" i="37"/>
  <c r="PIW460" i="37"/>
  <c r="PIX460" i="37"/>
  <c r="PIY460" i="37"/>
  <c r="PIZ460" i="37"/>
  <c r="PJA460" i="37"/>
  <c r="PJB460" i="37"/>
  <c r="PJC460" i="37"/>
  <c r="PJD460" i="37"/>
  <c r="PJE460" i="37"/>
  <c r="PJF460" i="37"/>
  <c r="PJG460" i="37"/>
  <c r="PJH460" i="37"/>
  <c r="PJI460" i="37"/>
  <c r="PJJ460" i="37"/>
  <c r="PJK460" i="37"/>
  <c r="PJL460" i="37"/>
  <c r="PJM460" i="37"/>
  <c r="PJN460" i="37"/>
  <c r="PJO460" i="37"/>
  <c r="PJP460" i="37"/>
  <c r="PJQ460" i="37"/>
  <c r="PJR460" i="37"/>
  <c r="PJS460" i="37"/>
  <c r="PJT460" i="37"/>
  <c r="PJU460" i="37"/>
  <c r="PJV460" i="37"/>
  <c r="PJW460" i="37"/>
  <c r="PJX460" i="37"/>
  <c r="PJY460" i="37"/>
  <c r="PJZ460" i="37"/>
  <c r="PKA460" i="37"/>
  <c r="PKB460" i="37"/>
  <c r="PKC460" i="37"/>
  <c r="PKD460" i="37"/>
  <c r="PKE460" i="37"/>
  <c r="PKF460" i="37"/>
  <c r="PKG460" i="37"/>
  <c r="PKH460" i="37"/>
  <c r="PKI460" i="37"/>
  <c r="PKJ460" i="37"/>
  <c r="PKK460" i="37"/>
  <c r="PKL460" i="37"/>
  <c r="PKM460" i="37"/>
  <c r="PKN460" i="37"/>
  <c r="PKO460" i="37"/>
  <c r="PKP460" i="37"/>
  <c r="PKQ460" i="37"/>
  <c r="PKR460" i="37"/>
  <c r="PKS460" i="37"/>
  <c r="PKT460" i="37"/>
  <c r="PKU460" i="37"/>
  <c r="PKV460" i="37"/>
  <c r="PKW460" i="37"/>
  <c r="PKX460" i="37"/>
  <c r="PKY460" i="37"/>
  <c r="PKZ460" i="37"/>
  <c r="PLA460" i="37"/>
  <c r="PLB460" i="37"/>
  <c r="PLC460" i="37"/>
  <c r="PLD460" i="37"/>
  <c r="PLE460" i="37"/>
  <c r="PLF460" i="37"/>
  <c r="PLG460" i="37"/>
  <c r="PLH460" i="37"/>
  <c r="PLI460" i="37"/>
  <c r="PLJ460" i="37"/>
  <c r="PLK460" i="37"/>
  <c r="PLL460" i="37"/>
  <c r="PLM460" i="37"/>
  <c r="PLN460" i="37"/>
  <c r="PLO460" i="37"/>
  <c r="PLP460" i="37"/>
  <c r="PLQ460" i="37"/>
  <c r="PLR460" i="37"/>
  <c r="PLS460" i="37"/>
  <c r="PLT460" i="37"/>
  <c r="PLU460" i="37"/>
  <c r="PLV460" i="37"/>
  <c r="PLW460" i="37"/>
  <c r="PLX460" i="37"/>
  <c r="PLY460" i="37"/>
  <c r="PLZ460" i="37"/>
  <c r="PMA460" i="37"/>
  <c r="PMB460" i="37"/>
  <c r="PMC460" i="37"/>
  <c r="PMD460" i="37"/>
  <c r="PME460" i="37"/>
  <c r="PMF460" i="37"/>
  <c r="PMG460" i="37"/>
  <c r="PMH460" i="37"/>
  <c r="PMI460" i="37"/>
  <c r="PMJ460" i="37"/>
  <c r="PMK460" i="37"/>
  <c r="PML460" i="37"/>
  <c r="PMM460" i="37"/>
  <c r="PMN460" i="37"/>
  <c r="PMO460" i="37"/>
  <c r="PMP460" i="37"/>
  <c r="PMQ460" i="37"/>
  <c r="PMR460" i="37"/>
  <c r="PMS460" i="37"/>
  <c r="PMT460" i="37"/>
  <c r="PMU460" i="37"/>
  <c r="PMV460" i="37"/>
  <c r="PMW460" i="37"/>
  <c r="PMX460" i="37"/>
  <c r="PMY460" i="37"/>
  <c r="PMZ460" i="37"/>
  <c r="PNA460" i="37"/>
  <c r="PNB460" i="37"/>
  <c r="PNC460" i="37"/>
  <c r="PND460" i="37"/>
  <c r="PNE460" i="37"/>
  <c r="PNF460" i="37"/>
  <c r="PNG460" i="37"/>
  <c r="PNH460" i="37"/>
  <c r="PNI460" i="37"/>
  <c r="PNJ460" i="37"/>
  <c r="PNK460" i="37"/>
  <c r="PNL460" i="37"/>
  <c r="PNM460" i="37"/>
  <c r="PNN460" i="37"/>
  <c r="PNO460" i="37"/>
  <c r="PNP460" i="37"/>
  <c r="PNQ460" i="37"/>
  <c r="PNR460" i="37"/>
  <c r="PNS460" i="37"/>
  <c r="PNT460" i="37"/>
  <c r="PNU460" i="37"/>
  <c r="PNV460" i="37"/>
  <c r="PNW460" i="37"/>
  <c r="PNX460" i="37"/>
  <c r="PNY460" i="37"/>
  <c r="PNZ460" i="37"/>
  <c r="POA460" i="37"/>
  <c r="POB460" i="37"/>
  <c r="POC460" i="37"/>
  <c r="POD460" i="37"/>
  <c r="POE460" i="37"/>
  <c r="POF460" i="37"/>
  <c r="POG460" i="37"/>
  <c r="POH460" i="37"/>
  <c r="POI460" i="37"/>
  <c r="POJ460" i="37"/>
  <c r="POK460" i="37"/>
  <c r="POL460" i="37"/>
  <c r="POM460" i="37"/>
  <c r="PON460" i="37"/>
  <c r="POO460" i="37"/>
  <c r="POP460" i="37"/>
  <c r="POQ460" i="37"/>
  <c r="POR460" i="37"/>
  <c r="POS460" i="37"/>
  <c r="POT460" i="37"/>
  <c r="POU460" i="37"/>
  <c r="POV460" i="37"/>
  <c r="POW460" i="37"/>
  <c r="POX460" i="37"/>
  <c r="POY460" i="37"/>
  <c r="POZ460" i="37"/>
  <c r="PPA460" i="37"/>
  <c r="PPB460" i="37"/>
  <c r="PPC460" i="37"/>
  <c r="PPD460" i="37"/>
  <c r="PPE460" i="37"/>
  <c r="PPF460" i="37"/>
  <c r="PPG460" i="37"/>
  <c r="PPH460" i="37"/>
  <c r="PPI460" i="37"/>
  <c r="PPJ460" i="37"/>
  <c r="PPK460" i="37"/>
  <c r="PPL460" i="37"/>
  <c r="PPM460" i="37"/>
  <c r="PPN460" i="37"/>
  <c r="PPO460" i="37"/>
  <c r="PPP460" i="37"/>
  <c r="PPQ460" i="37"/>
  <c r="PPR460" i="37"/>
  <c r="PPS460" i="37"/>
  <c r="PPT460" i="37"/>
  <c r="PPU460" i="37"/>
  <c r="PPV460" i="37"/>
  <c r="PPW460" i="37"/>
  <c r="PPX460" i="37"/>
  <c r="PPY460" i="37"/>
  <c r="PPZ460" i="37"/>
  <c r="PQA460" i="37"/>
  <c r="PQB460" i="37"/>
  <c r="PQC460" i="37"/>
  <c r="PQD460" i="37"/>
  <c r="PQE460" i="37"/>
  <c r="PQF460" i="37"/>
  <c r="PQG460" i="37"/>
  <c r="PQH460" i="37"/>
  <c r="PQI460" i="37"/>
  <c r="PQJ460" i="37"/>
  <c r="PQK460" i="37"/>
  <c r="PQL460" i="37"/>
  <c r="PQM460" i="37"/>
  <c r="PQN460" i="37"/>
  <c r="PQO460" i="37"/>
  <c r="PQP460" i="37"/>
  <c r="PQQ460" i="37"/>
  <c r="PQR460" i="37"/>
  <c r="PQS460" i="37"/>
  <c r="PQT460" i="37"/>
  <c r="PQU460" i="37"/>
  <c r="PQV460" i="37"/>
  <c r="PQW460" i="37"/>
  <c r="PQX460" i="37"/>
  <c r="PQY460" i="37"/>
  <c r="PQZ460" i="37"/>
  <c r="PRA460" i="37"/>
  <c r="PRB460" i="37"/>
  <c r="PRC460" i="37"/>
  <c r="PRD460" i="37"/>
  <c r="PRE460" i="37"/>
  <c r="PRF460" i="37"/>
  <c r="PRG460" i="37"/>
  <c r="PRH460" i="37"/>
  <c r="PRI460" i="37"/>
  <c r="PRJ460" i="37"/>
  <c r="PRK460" i="37"/>
  <c r="PRL460" i="37"/>
  <c r="PRM460" i="37"/>
  <c r="PRN460" i="37"/>
  <c r="PRO460" i="37"/>
  <c r="PRP460" i="37"/>
  <c r="PRQ460" i="37"/>
  <c r="PRR460" i="37"/>
  <c r="PRS460" i="37"/>
  <c r="PRT460" i="37"/>
  <c r="PRU460" i="37"/>
  <c r="PRV460" i="37"/>
  <c r="PRW460" i="37"/>
  <c r="PRX460" i="37"/>
  <c r="PRY460" i="37"/>
  <c r="PRZ460" i="37"/>
  <c r="PSA460" i="37"/>
  <c r="PSB460" i="37"/>
  <c r="PSC460" i="37"/>
  <c r="PSD460" i="37"/>
  <c r="PSE460" i="37"/>
  <c r="PSF460" i="37"/>
  <c r="PSG460" i="37"/>
  <c r="PSH460" i="37"/>
  <c r="PSI460" i="37"/>
  <c r="PSJ460" i="37"/>
  <c r="PSK460" i="37"/>
  <c r="PSL460" i="37"/>
  <c r="PSM460" i="37"/>
  <c r="PSN460" i="37"/>
  <c r="PSO460" i="37"/>
  <c r="PSP460" i="37"/>
  <c r="PSQ460" i="37"/>
  <c r="PSR460" i="37"/>
  <c r="PSS460" i="37"/>
  <c r="PST460" i="37"/>
  <c r="PSU460" i="37"/>
  <c r="PSV460" i="37"/>
  <c r="PSW460" i="37"/>
  <c r="PSX460" i="37"/>
  <c r="PSY460" i="37"/>
  <c r="PSZ460" i="37"/>
  <c r="PTA460" i="37"/>
  <c r="PTB460" i="37"/>
  <c r="PTC460" i="37"/>
  <c r="PTD460" i="37"/>
  <c r="PTE460" i="37"/>
  <c r="PTF460" i="37"/>
  <c r="PTG460" i="37"/>
  <c r="PTH460" i="37"/>
  <c r="PTI460" i="37"/>
  <c r="PTJ460" i="37"/>
  <c r="PTK460" i="37"/>
  <c r="PTL460" i="37"/>
  <c r="PTM460" i="37"/>
  <c r="PTN460" i="37"/>
  <c r="PTO460" i="37"/>
  <c r="PTP460" i="37"/>
  <c r="PTQ460" i="37"/>
  <c r="PTR460" i="37"/>
  <c r="PTS460" i="37"/>
  <c r="PTT460" i="37"/>
  <c r="PTU460" i="37"/>
  <c r="PTV460" i="37"/>
  <c r="PTW460" i="37"/>
  <c r="PTX460" i="37"/>
  <c r="PTY460" i="37"/>
  <c r="PTZ460" i="37"/>
  <c r="PUA460" i="37"/>
  <c r="PUB460" i="37"/>
  <c r="PUC460" i="37"/>
  <c r="PUD460" i="37"/>
  <c r="PUE460" i="37"/>
  <c r="PUF460" i="37"/>
  <c r="PUG460" i="37"/>
  <c r="PUH460" i="37"/>
  <c r="PUI460" i="37"/>
  <c r="PUJ460" i="37"/>
  <c r="PUK460" i="37"/>
  <c r="PUL460" i="37"/>
  <c r="PUM460" i="37"/>
  <c r="PUN460" i="37"/>
  <c r="PUO460" i="37"/>
  <c r="PUP460" i="37"/>
  <c r="PUQ460" i="37"/>
  <c r="PUR460" i="37"/>
  <c r="PUS460" i="37"/>
  <c r="PUT460" i="37"/>
  <c r="PUU460" i="37"/>
  <c r="PUV460" i="37"/>
  <c r="PUW460" i="37"/>
  <c r="PUX460" i="37"/>
  <c r="PUY460" i="37"/>
  <c r="PUZ460" i="37"/>
  <c r="PVA460" i="37"/>
  <c r="PVB460" i="37"/>
  <c r="PVC460" i="37"/>
  <c r="PVD460" i="37"/>
  <c r="PVE460" i="37"/>
  <c r="PVF460" i="37"/>
  <c r="PVG460" i="37"/>
  <c r="PVH460" i="37"/>
  <c r="PVI460" i="37"/>
  <c r="PVJ460" i="37"/>
  <c r="PVK460" i="37"/>
  <c r="PVL460" i="37"/>
  <c r="PVM460" i="37"/>
  <c r="PVN460" i="37"/>
  <c r="PVO460" i="37"/>
  <c r="PVP460" i="37"/>
  <c r="PVQ460" i="37"/>
  <c r="PVR460" i="37"/>
  <c r="PVS460" i="37"/>
  <c r="PVT460" i="37"/>
  <c r="PVU460" i="37"/>
  <c r="PVV460" i="37"/>
  <c r="PVW460" i="37"/>
  <c r="PVX460" i="37"/>
  <c r="PVY460" i="37"/>
  <c r="PVZ460" i="37"/>
  <c r="PWA460" i="37"/>
  <c r="PWB460" i="37"/>
  <c r="PWC460" i="37"/>
  <c r="PWD460" i="37"/>
  <c r="PWE460" i="37"/>
  <c r="PWF460" i="37"/>
  <c r="PWG460" i="37"/>
  <c r="PWH460" i="37"/>
  <c r="PWI460" i="37"/>
  <c r="PWJ460" i="37"/>
  <c r="PWK460" i="37"/>
  <c r="PWL460" i="37"/>
  <c r="PWM460" i="37"/>
  <c r="PWN460" i="37"/>
  <c r="PWO460" i="37"/>
  <c r="PWP460" i="37"/>
  <c r="PWQ460" i="37"/>
  <c r="PWR460" i="37"/>
  <c r="PWS460" i="37"/>
  <c r="PWT460" i="37"/>
  <c r="PWU460" i="37"/>
  <c r="PWV460" i="37"/>
  <c r="PWW460" i="37"/>
  <c r="PWX460" i="37"/>
  <c r="PWY460" i="37"/>
  <c r="PWZ460" i="37"/>
  <c r="PXA460" i="37"/>
  <c r="PXB460" i="37"/>
  <c r="PXC460" i="37"/>
  <c r="PXD460" i="37"/>
  <c r="PXE460" i="37"/>
  <c r="PXF460" i="37"/>
  <c r="PXG460" i="37"/>
  <c r="PXH460" i="37"/>
  <c r="PXI460" i="37"/>
  <c r="PXJ460" i="37"/>
  <c r="PXK460" i="37"/>
  <c r="PXL460" i="37"/>
  <c r="PXM460" i="37"/>
  <c r="PXN460" i="37"/>
  <c r="PXO460" i="37"/>
  <c r="PXP460" i="37"/>
  <c r="PXQ460" i="37"/>
  <c r="PXR460" i="37"/>
  <c r="PXS460" i="37"/>
  <c r="PXT460" i="37"/>
  <c r="PXU460" i="37"/>
  <c r="PXV460" i="37"/>
  <c r="PXW460" i="37"/>
  <c r="PXX460" i="37"/>
  <c r="PXY460" i="37"/>
  <c r="PXZ460" i="37"/>
  <c r="PYA460" i="37"/>
  <c r="PYB460" i="37"/>
  <c r="PYC460" i="37"/>
  <c r="PYD460" i="37"/>
  <c r="PYE460" i="37"/>
  <c r="PYF460" i="37"/>
  <c r="PYG460" i="37"/>
  <c r="PYH460" i="37"/>
  <c r="PYI460" i="37"/>
  <c r="PYJ460" i="37"/>
  <c r="PYK460" i="37"/>
  <c r="PYL460" i="37"/>
  <c r="PYM460" i="37"/>
  <c r="PYN460" i="37"/>
  <c r="PYO460" i="37"/>
  <c r="PYP460" i="37"/>
  <c r="PYQ460" i="37"/>
  <c r="PYR460" i="37"/>
  <c r="PYS460" i="37"/>
  <c r="PYT460" i="37"/>
  <c r="PYU460" i="37"/>
  <c r="PYV460" i="37"/>
  <c r="PYW460" i="37"/>
  <c r="PYX460" i="37"/>
  <c r="PYY460" i="37"/>
  <c r="PYZ460" i="37"/>
  <c r="PZA460" i="37"/>
  <c r="PZB460" i="37"/>
  <c r="PZC460" i="37"/>
  <c r="PZD460" i="37"/>
  <c r="PZE460" i="37"/>
  <c r="PZF460" i="37"/>
  <c r="PZG460" i="37"/>
  <c r="PZH460" i="37"/>
  <c r="PZI460" i="37"/>
  <c r="PZJ460" i="37"/>
  <c r="PZK460" i="37"/>
  <c r="PZL460" i="37"/>
  <c r="PZM460" i="37"/>
  <c r="PZN460" i="37"/>
  <c r="PZO460" i="37"/>
  <c r="PZP460" i="37"/>
  <c r="PZQ460" i="37"/>
  <c r="PZR460" i="37"/>
  <c r="PZS460" i="37"/>
  <c r="PZT460" i="37"/>
  <c r="PZU460" i="37"/>
  <c r="PZV460" i="37"/>
  <c r="PZW460" i="37"/>
  <c r="PZX460" i="37"/>
  <c r="PZY460" i="37"/>
  <c r="PZZ460" i="37"/>
  <c r="QAA460" i="37"/>
  <c r="QAB460" i="37"/>
  <c r="QAC460" i="37"/>
  <c r="QAD460" i="37"/>
  <c r="QAE460" i="37"/>
  <c r="QAF460" i="37"/>
  <c r="QAG460" i="37"/>
  <c r="QAH460" i="37"/>
  <c r="QAI460" i="37"/>
  <c r="QAJ460" i="37"/>
  <c r="QAK460" i="37"/>
  <c r="QAL460" i="37"/>
  <c r="QAM460" i="37"/>
  <c r="QAN460" i="37"/>
  <c r="QAO460" i="37"/>
  <c r="QAP460" i="37"/>
  <c r="QAQ460" i="37"/>
  <c r="QAR460" i="37"/>
  <c r="QAS460" i="37"/>
  <c r="QAT460" i="37"/>
  <c r="QAU460" i="37"/>
  <c r="QAV460" i="37"/>
  <c r="QAW460" i="37"/>
  <c r="QAX460" i="37"/>
  <c r="QAY460" i="37"/>
  <c r="QAZ460" i="37"/>
  <c r="QBA460" i="37"/>
  <c r="QBB460" i="37"/>
  <c r="QBC460" i="37"/>
  <c r="QBD460" i="37"/>
  <c r="QBE460" i="37"/>
  <c r="QBF460" i="37"/>
  <c r="QBG460" i="37"/>
  <c r="QBH460" i="37"/>
  <c r="QBI460" i="37"/>
  <c r="QBJ460" i="37"/>
  <c r="QBK460" i="37"/>
  <c r="QBL460" i="37"/>
  <c r="QBM460" i="37"/>
  <c r="QBN460" i="37"/>
  <c r="QBO460" i="37"/>
  <c r="QBP460" i="37"/>
  <c r="QBQ460" i="37"/>
  <c r="QBR460" i="37"/>
  <c r="QBS460" i="37"/>
  <c r="QBT460" i="37"/>
  <c r="QBU460" i="37"/>
  <c r="QBV460" i="37"/>
  <c r="QBW460" i="37"/>
  <c r="QBX460" i="37"/>
  <c r="QBY460" i="37"/>
  <c r="QBZ460" i="37"/>
  <c r="QCA460" i="37"/>
  <c r="QCB460" i="37"/>
  <c r="QCC460" i="37"/>
  <c r="QCD460" i="37"/>
  <c r="QCE460" i="37"/>
  <c r="QCF460" i="37"/>
  <c r="QCG460" i="37"/>
  <c r="QCH460" i="37"/>
  <c r="QCI460" i="37"/>
  <c r="QCJ460" i="37"/>
  <c r="QCK460" i="37"/>
  <c r="QCL460" i="37"/>
  <c r="QCM460" i="37"/>
  <c r="QCN460" i="37"/>
  <c r="QCO460" i="37"/>
  <c r="QCP460" i="37"/>
  <c r="QCQ460" i="37"/>
  <c r="QCR460" i="37"/>
  <c r="QCS460" i="37"/>
  <c r="QCT460" i="37"/>
  <c r="QCU460" i="37"/>
  <c r="QCV460" i="37"/>
  <c r="QCW460" i="37"/>
  <c r="QCX460" i="37"/>
  <c r="QCY460" i="37"/>
  <c r="QCZ460" i="37"/>
  <c r="QDA460" i="37"/>
  <c r="QDB460" i="37"/>
  <c r="QDC460" i="37"/>
  <c r="QDD460" i="37"/>
  <c r="QDE460" i="37"/>
  <c r="QDF460" i="37"/>
  <c r="QDG460" i="37"/>
  <c r="QDH460" i="37"/>
  <c r="QDI460" i="37"/>
  <c r="QDJ460" i="37"/>
  <c r="QDK460" i="37"/>
  <c r="QDL460" i="37"/>
  <c r="QDM460" i="37"/>
  <c r="QDN460" i="37"/>
  <c r="QDO460" i="37"/>
  <c r="QDP460" i="37"/>
  <c r="QDQ460" i="37"/>
  <c r="QDR460" i="37"/>
  <c r="QDS460" i="37"/>
  <c r="QDT460" i="37"/>
  <c r="QDU460" i="37"/>
  <c r="QDV460" i="37"/>
  <c r="QDW460" i="37"/>
  <c r="QDX460" i="37"/>
  <c r="QDY460" i="37"/>
  <c r="QDZ460" i="37"/>
  <c r="QEA460" i="37"/>
  <c r="QEB460" i="37"/>
  <c r="QEC460" i="37"/>
  <c r="QED460" i="37"/>
  <c r="QEE460" i="37"/>
  <c r="QEF460" i="37"/>
  <c r="QEG460" i="37"/>
  <c r="QEH460" i="37"/>
  <c r="QEI460" i="37"/>
  <c r="QEJ460" i="37"/>
  <c r="QEK460" i="37"/>
  <c r="QEL460" i="37"/>
  <c r="QEM460" i="37"/>
  <c r="QEN460" i="37"/>
  <c r="QEO460" i="37"/>
  <c r="QEP460" i="37"/>
  <c r="QEQ460" i="37"/>
  <c r="QER460" i="37"/>
  <c r="QES460" i="37"/>
  <c r="QET460" i="37"/>
  <c r="QEU460" i="37"/>
  <c r="QEV460" i="37"/>
  <c r="QEW460" i="37"/>
  <c r="QEX460" i="37"/>
  <c r="QEY460" i="37"/>
  <c r="QEZ460" i="37"/>
  <c r="QFA460" i="37"/>
  <c r="QFB460" i="37"/>
  <c r="QFC460" i="37"/>
  <c r="QFD460" i="37"/>
  <c r="QFE460" i="37"/>
  <c r="QFF460" i="37"/>
  <c r="QFG460" i="37"/>
  <c r="QFH460" i="37"/>
  <c r="QFI460" i="37"/>
  <c r="QFJ460" i="37"/>
  <c r="QFK460" i="37"/>
  <c r="QFL460" i="37"/>
  <c r="QFM460" i="37"/>
  <c r="QFN460" i="37"/>
  <c r="QFO460" i="37"/>
  <c r="QFP460" i="37"/>
  <c r="QFQ460" i="37"/>
  <c r="QFR460" i="37"/>
  <c r="QFS460" i="37"/>
  <c r="QFT460" i="37"/>
  <c r="QFU460" i="37"/>
  <c r="QFV460" i="37"/>
  <c r="QFW460" i="37"/>
  <c r="QFX460" i="37"/>
  <c r="QFY460" i="37"/>
  <c r="QFZ460" i="37"/>
  <c r="QGA460" i="37"/>
  <c r="QGB460" i="37"/>
  <c r="QGC460" i="37"/>
  <c r="QGD460" i="37"/>
  <c r="QGE460" i="37"/>
  <c r="QGF460" i="37"/>
  <c r="QGG460" i="37"/>
  <c r="QGH460" i="37"/>
  <c r="QGI460" i="37"/>
  <c r="QGJ460" i="37"/>
  <c r="QGK460" i="37"/>
  <c r="QGL460" i="37"/>
  <c r="QGM460" i="37"/>
  <c r="QGN460" i="37"/>
  <c r="QGO460" i="37"/>
  <c r="QGP460" i="37"/>
  <c r="QGQ460" i="37"/>
  <c r="QGR460" i="37"/>
  <c r="QGS460" i="37"/>
  <c r="QGT460" i="37"/>
  <c r="QGU460" i="37"/>
  <c r="QGV460" i="37"/>
  <c r="QGW460" i="37"/>
  <c r="QGX460" i="37"/>
  <c r="QGY460" i="37"/>
  <c r="QGZ460" i="37"/>
  <c r="QHA460" i="37"/>
  <c r="QHB460" i="37"/>
  <c r="QHC460" i="37"/>
  <c r="QHD460" i="37"/>
  <c r="QHE460" i="37"/>
  <c r="QHF460" i="37"/>
  <c r="QHG460" i="37"/>
  <c r="QHH460" i="37"/>
  <c r="QHI460" i="37"/>
  <c r="QHJ460" i="37"/>
  <c r="QHK460" i="37"/>
  <c r="QHL460" i="37"/>
  <c r="QHM460" i="37"/>
  <c r="QHN460" i="37"/>
  <c r="QHO460" i="37"/>
  <c r="QHP460" i="37"/>
  <c r="QHQ460" i="37"/>
  <c r="QHR460" i="37"/>
  <c r="QHS460" i="37"/>
  <c r="QHT460" i="37"/>
  <c r="QHU460" i="37"/>
  <c r="QHV460" i="37"/>
  <c r="QHW460" i="37"/>
  <c r="QHX460" i="37"/>
  <c r="QHY460" i="37"/>
  <c r="QHZ460" i="37"/>
  <c r="QIA460" i="37"/>
  <c r="QIB460" i="37"/>
  <c r="QIC460" i="37"/>
  <c r="QID460" i="37"/>
  <c r="QIE460" i="37"/>
  <c r="QIF460" i="37"/>
  <c r="QIG460" i="37"/>
  <c r="QIH460" i="37"/>
  <c r="QII460" i="37"/>
  <c r="QIJ460" i="37"/>
  <c r="QIK460" i="37"/>
  <c r="QIL460" i="37"/>
  <c r="QIM460" i="37"/>
  <c r="QIN460" i="37"/>
  <c r="QIO460" i="37"/>
  <c r="QIP460" i="37"/>
  <c r="QIQ460" i="37"/>
  <c r="QIR460" i="37"/>
  <c r="QIS460" i="37"/>
  <c r="QIT460" i="37"/>
  <c r="QIU460" i="37"/>
  <c r="QIV460" i="37"/>
  <c r="QIW460" i="37"/>
  <c r="QIX460" i="37"/>
  <c r="QIY460" i="37"/>
  <c r="QIZ460" i="37"/>
  <c r="QJA460" i="37"/>
  <c r="QJB460" i="37"/>
  <c r="QJC460" i="37"/>
  <c r="QJD460" i="37"/>
  <c r="QJE460" i="37"/>
  <c r="QJF460" i="37"/>
  <c r="QJG460" i="37"/>
  <c r="QJH460" i="37"/>
  <c r="QJI460" i="37"/>
  <c r="QJJ460" i="37"/>
  <c r="QJK460" i="37"/>
  <c r="QJL460" i="37"/>
  <c r="QJM460" i="37"/>
  <c r="QJN460" i="37"/>
  <c r="QJO460" i="37"/>
  <c r="QJP460" i="37"/>
  <c r="QJQ460" i="37"/>
  <c r="QJR460" i="37"/>
  <c r="QJS460" i="37"/>
  <c r="QJT460" i="37"/>
  <c r="QJU460" i="37"/>
  <c r="QJV460" i="37"/>
  <c r="QJW460" i="37"/>
  <c r="QJX460" i="37"/>
  <c r="QJY460" i="37"/>
  <c r="QJZ460" i="37"/>
  <c r="QKA460" i="37"/>
  <c r="QKB460" i="37"/>
  <c r="QKC460" i="37"/>
  <c r="QKD460" i="37"/>
  <c r="QKE460" i="37"/>
  <c r="QKF460" i="37"/>
  <c r="QKG460" i="37"/>
  <c r="QKH460" i="37"/>
  <c r="QKI460" i="37"/>
  <c r="QKJ460" i="37"/>
  <c r="QKK460" i="37"/>
  <c r="QKL460" i="37"/>
  <c r="QKM460" i="37"/>
  <c r="QKN460" i="37"/>
  <c r="QKO460" i="37"/>
  <c r="QKP460" i="37"/>
  <c r="QKQ460" i="37"/>
  <c r="QKR460" i="37"/>
  <c r="QKS460" i="37"/>
  <c r="QKT460" i="37"/>
  <c r="QKU460" i="37"/>
  <c r="QKV460" i="37"/>
  <c r="QKW460" i="37"/>
  <c r="QKX460" i="37"/>
  <c r="QKY460" i="37"/>
  <c r="QKZ460" i="37"/>
  <c r="QLA460" i="37"/>
  <c r="QLB460" i="37"/>
  <c r="QLC460" i="37"/>
  <c r="QLD460" i="37"/>
  <c r="QLE460" i="37"/>
  <c r="QLF460" i="37"/>
  <c r="QLG460" i="37"/>
  <c r="QLH460" i="37"/>
  <c r="QLI460" i="37"/>
  <c r="QLJ460" i="37"/>
  <c r="QLK460" i="37"/>
  <c r="QLL460" i="37"/>
  <c r="QLM460" i="37"/>
  <c r="QLN460" i="37"/>
  <c r="QLO460" i="37"/>
  <c r="QLP460" i="37"/>
  <c r="QLQ460" i="37"/>
  <c r="QLR460" i="37"/>
  <c r="QLS460" i="37"/>
  <c r="QLT460" i="37"/>
  <c r="QLU460" i="37"/>
  <c r="QLV460" i="37"/>
  <c r="QLW460" i="37"/>
  <c r="QLX460" i="37"/>
  <c r="QLY460" i="37"/>
  <c r="QLZ460" i="37"/>
  <c r="QMA460" i="37"/>
  <c r="QMB460" i="37"/>
  <c r="QMC460" i="37"/>
  <c r="QMD460" i="37"/>
  <c r="QME460" i="37"/>
  <c r="QMF460" i="37"/>
  <c r="QMG460" i="37"/>
  <c r="QMH460" i="37"/>
  <c r="QMI460" i="37"/>
  <c r="QMJ460" i="37"/>
  <c r="QMK460" i="37"/>
  <c r="QML460" i="37"/>
  <c r="QMM460" i="37"/>
  <c r="QMN460" i="37"/>
  <c r="QMO460" i="37"/>
  <c r="QMP460" i="37"/>
  <c r="QMQ460" i="37"/>
  <c r="QMR460" i="37"/>
  <c r="QMS460" i="37"/>
  <c r="QMT460" i="37"/>
  <c r="QMU460" i="37"/>
  <c r="QMV460" i="37"/>
  <c r="QMW460" i="37"/>
  <c r="QMX460" i="37"/>
  <c r="QMY460" i="37"/>
  <c r="QMZ460" i="37"/>
  <c r="QNA460" i="37"/>
  <c r="QNB460" i="37"/>
  <c r="QNC460" i="37"/>
  <c r="QND460" i="37"/>
  <c r="QNE460" i="37"/>
  <c r="QNF460" i="37"/>
  <c r="QNG460" i="37"/>
  <c r="QNH460" i="37"/>
  <c r="QNI460" i="37"/>
  <c r="QNJ460" i="37"/>
  <c r="QNK460" i="37"/>
  <c r="QNL460" i="37"/>
  <c r="QNM460" i="37"/>
  <c r="QNN460" i="37"/>
  <c r="QNO460" i="37"/>
  <c r="QNP460" i="37"/>
  <c r="QNQ460" i="37"/>
  <c r="QNR460" i="37"/>
  <c r="QNS460" i="37"/>
  <c r="QNT460" i="37"/>
  <c r="QNU460" i="37"/>
  <c r="QNV460" i="37"/>
  <c r="QNW460" i="37"/>
  <c r="QNX460" i="37"/>
  <c r="QNY460" i="37"/>
  <c r="QNZ460" i="37"/>
  <c r="QOA460" i="37"/>
  <c r="QOB460" i="37"/>
  <c r="QOC460" i="37"/>
  <c r="QOD460" i="37"/>
  <c r="QOE460" i="37"/>
  <c r="QOF460" i="37"/>
  <c r="QOG460" i="37"/>
  <c r="QOH460" i="37"/>
  <c r="QOI460" i="37"/>
  <c r="QOJ460" i="37"/>
  <c r="QOK460" i="37"/>
  <c r="QOL460" i="37"/>
  <c r="QOM460" i="37"/>
  <c r="QON460" i="37"/>
  <c r="QOO460" i="37"/>
  <c r="QOP460" i="37"/>
  <c r="QOQ460" i="37"/>
  <c r="QOR460" i="37"/>
  <c r="QOS460" i="37"/>
  <c r="QOT460" i="37"/>
  <c r="QOU460" i="37"/>
  <c r="QOV460" i="37"/>
  <c r="QOW460" i="37"/>
  <c r="QOX460" i="37"/>
  <c r="QOY460" i="37"/>
  <c r="QOZ460" i="37"/>
  <c r="QPA460" i="37"/>
  <c r="QPB460" i="37"/>
  <c r="QPC460" i="37"/>
  <c r="QPD460" i="37"/>
  <c r="QPE460" i="37"/>
  <c r="QPF460" i="37"/>
  <c r="QPG460" i="37"/>
  <c r="QPH460" i="37"/>
  <c r="QPI460" i="37"/>
  <c r="QPJ460" i="37"/>
  <c r="QPK460" i="37"/>
  <c r="QPL460" i="37"/>
  <c r="QPM460" i="37"/>
  <c r="QPN460" i="37"/>
  <c r="QPO460" i="37"/>
  <c r="QPP460" i="37"/>
  <c r="QPQ460" i="37"/>
  <c r="QPR460" i="37"/>
  <c r="QPS460" i="37"/>
  <c r="QPT460" i="37"/>
  <c r="QPU460" i="37"/>
  <c r="QPV460" i="37"/>
  <c r="QPW460" i="37"/>
  <c r="QPX460" i="37"/>
  <c r="QPY460" i="37"/>
  <c r="QPZ460" i="37"/>
  <c r="QQA460" i="37"/>
  <c r="QQB460" i="37"/>
  <c r="QQC460" i="37"/>
  <c r="QQD460" i="37"/>
  <c r="QQE460" i="37"/>
  <c r="QQF460" i="37"/>
  <c r="QQG460" i="37"/>
  <c r="QQH460" i="37"/>
  <c r="QQI460" i="37"/>
  <c r="QQJ460" i="37"/>
  <c r="QQK460" i="37"/>
  <c r="QQL460" i="37"/>
  <c r="QQM460" i="37"/>
  <c r="QQN460" i="37"/>
  <c r="QQO460" i="37"/>
  <c r="QQP460" i="37"/>
  <c r="QQQ460" i="37"/>
  <c r="QQR460" i="37"/>
  <c r="QQS460" i="37"/>
  <c r="QQT460" i="37"/>
  <c r="QQU460" i="37"/>
  <c r="QQV460" i="37"/>
  <c r="QQW460" i="37"/>
  <c r="QQX460" i="37"/>
  <c r="QQY460" i="37"/>
  <c r="QQZ460" i="37"/>
  <c r="QRA460" i="37"/>
  <c r="QRB460" i="37"/>
  <c r="QRC460" i="37"/>
  <c r="QRD460" i="37"/>
  <c r="QRE460" i="37"/>
  <c r="QRF460" i="37"/>
  <c r="QRG460" i="37"/>
  <c r="QRH460" i="37"/>
  <c r="QRI460" i="37"/>
  <c r="QRJ460" i="37"/>
  <c r="QRK460" i="37"/>
  <c r="QRL460" i="37"/>
  <c r="QRM460" i="37"/>
  <c r="QRN460" i="37"/>
  <c r="QRO460" i="37"/>
  <c r="QRP460" i="37"/>
  <c r="QRQ460" i="37"/>
  <c r="QRR460" i="37"/>
  <c r="QRS460" i="37"/>
  <c r="QRT460" i="37"/>
  <c r="QRU460" i="37"/>
  <c r="QRV460" i="37"/>
  <c r="QRW460" i="37"/>
  <c r="QRX460" i="37"/>
  <c r="QRY460" i="37"/>
  <c r="QRZ460" i="37"/>
  <c r="QSA460" i="37"/>
  <c r="QSB460" i="37"/>
  <c r="QSC460" i="37"/>
  <c r="QSD460" i="37"/>
  <c r="QSE460" i="37"/>
  <c r="QSF460" i="37"/>
  <c r="QSG460" i="37"/>
  <c r="QSH460" i="37"/>
  <c r="QSI460" i="37"/>
  <c r="QSJ460" i="37"/>
  <c r="QSK460" i="37"/>
  <c r="QSL460" i="37"/>
  <c r="QSM460" i="37"/>
  <c r="QSN460" i="37"/>
  <c r="QSO460" i="37"/>
  <c r="QSP460" i="37"/>
  <c r="QSQ460" i="37"/>
  <c r="QSR460" i="37"/>
  <c r="QSS460" i="37"/>
  <c r="QST460" i="37"/>
  <c r="QSU460" i="37"/>
  <c r="QSV460" i="37"/>
  <c r="QSW460" i="37"/>
  <c r="QSX460" i="37"/>
  <c r="QSY460" i="37"/>
  <c r="QSZ460" i="37"/>
  <c r="QTA460" i="37"/>
  <c r="QTB460" i="37"/>
  <c r="QTC460" i="37"/>
  <c r="QTD460" i="37"/>
  <c r="QTE460" i="37"/>
  <c r="QTF460" i="37"/>
  <c r="QTG460" i="37"/>
  <c r="QTH460" i="37"/>
  <c r="QTI460" i="37"/>
  <c r="QTJ460" i="37"/>
  <c r="QTK460" i="37"/>
  <c r="QTL460" i="37"/>
  <c r="QTM460" i="37"/>
  <c r="QTN460" i="37"/>
  <c r="QTO460" i="37"/>
  <c r="QTP460" i="37"/>
  <c r="QTQ460" i="37"/>
  <c r="QTR460" i="37"/>
  <c r="QTS460" i="37"/>
  <c r="QTT460" i="37"/>
  <c r="QTU460" i="37"/>
  <c r="QTV460" i="37"/>
  <c r="QTW460" i="37"/>
  <c r="QTX460" i="37"/>
  <c r="QTY460" i="37"/>
  <c r="QTZ460" i="37"/>
  <c r="QUA460" i="37"/>
  <c r="QUB460" i="37"/>
  <c r="QUC460" i="37"/>
  <c r="QUD460" i="37"/>
  <c r="QUE460" i="37"/>
  <c r="QUF460" i="37"/>
  <c r="QUG460" i="37"/>
  <c r="QUH460" i="37"/>
  <c r="QUI460" i="37"/>
  <c r="QUJ460" i="37"/>
  <c r="QUK460" i="37"/>
  <c r="QUL460" i="37"/>
  <c r="QUM460" i="37"/>
  <c r="QUN460" i="37"/>
  <c r="QUO460" i="37"/>
  <c r="QUP460" i="37"/>
  <c r="QUQ460" i="37"/>
  <c r="QUR460" i="37"/>
  <c r="QUS460" i="37"/>
  <c r="QUT460" i="37"/>
  <c r="QUU460" i="37"/>
  <c r="QUV460" i="37"/>
  <c r="QUW460" i="37"/>
  <c r="QUX460" i="37"/>
  <c r="QUY460" i="37"/>
  <c r="QUZ460" i="37"/>
  <c r="QVA460" i="37"/>
  <c r="QVB460" i="37"/>
  <c r="QVC460" i="37"/>
  <c r="QVD460" i="37"/>
  <c r="QVE460" i="37"/>
  <c r="QVF460" i="37"/>
  <c r="QVG460" i="37"/>
  <c r="QVH460" i="37"/>
  <c r="QVI460" i="37"/>
  <c r="QVJ460" i="37"/>
  <c r="QVK460" i="37"/>
  <c r="QVL460" i="37"/>
  <c r="QVM460" i="37"/>
  <c r="QVN460" i="37"/>
  <c r="QVO460" i="37"/>
  <c r="QVP460" i="37"/>
  <c r="QVQ460" i="37"/>
  <c r="QVR460" i="37"/>
  <c r="QVS460" i="37"/>
  <c r="QVT460" i="37"/>
  <c r="QVU460" i="37"/>
  <c r="QVV460" i="37"/>
  <c r="QVW460" i="37"/>
  <c r="QVX460" i="37"/>
  <c r="QVY460" i="37"/>
  <c r="QVZ460" i="37"/>
  <c r="QWA460" i="37"/>
  <c r="QWB460" i="37"/>
  <c r="QWC460" i="37"/>
  <c r="QWD460" i="37"/>
  <c r="QWE460" i="37"/>
  <c r="QWF460" i="37"/>
  <c r="QWG460" i="37"/>
  <c r="QWH460" i="37"/>
  <c r="QWI460" i="37"/>
  <c r="QWJ460" i="37"/>
  <c r="QWK460" i="37"/>
  <c r="QWL460" i="37"/>
  <c r="QWM460" i="37"/>
  <c r="QWN460" i="37"/>
  <c r="QWO460" i="37"/>
  <c r="QWP460" i="37"/>
  <c r="QWQ460" i="37"/>
  <c r="QWR460" i="37"/>
  <c r="QWS460" i="37"/>
  <c r="QWT460" i="37"/>
  <c r="QWU460" i="37"/>
  <c r="QWV460" i="37"/>
  <c r="QWW460" i="37"/>
  <c r="QWX460" i="37"/>
  <c r="QWY460" i="37"/>
  <c r="QWZ460" i="37"/>
  <c r="QXA460" i="37"/>
  <c r="QXB460" i="37"/>
  <c r="QXC460" i="37"/>
  <c r="QXD460" i="37"/>
  <c r="QXE460" i="37"/>
  <c r="QXF460" i="37"/>
  <c r="QXG460" i="37"/>
  <c r="QXH460" i="37"/>
  <c r="QXI460" i="37"/>
  <c r="QXJ460" i="37"/>
  <c r="QXK460" i="37"/>
  <c r="QXL460" i="37"/>
  <c r="QXM460" i="37"/>
  <c r="QXN460" i="37"/>
  <c r="QXO460" i="37"/>
  <c r="QXP460" i="37"/>
  <c r="QXQ460" i="37"/>
  <c r="QXR460" i="37"/>
  <c r="QXS460" i="37"/>
  <c r="QXT460" i="37"/>
  <c r="QXU460" i="37"/>
  <c r="QXV460" i="37"/>
  <c r="QXW460" i="37"/>
  <c r="QXX460" i="37"/>
  <c r="QXY460" i="37"/>
  <c r="QXZ460" i="37"/>
  <c r="QYA460" i="37"/>
  <c r="QYB460" i="37"/>
  <c r="QYC460" i="37"/>
  <c r="QYD460" i="37"/>
  <c r="QYE460" i="37"/>
  <c r="QYF460" i="37"/>
  <c r="QYG460" i="37"/>
  <c r="QYH460" i="37"/>
  <c r="QYI460" i="37"/>
  <c r="QYJ460" i="37"/>
  <c r="QYK460" i="37"/>
  <c r="QYL460" i="37"/>
  <c r="QYM460" i="37"/>
  <c r="QYN460" i="37"/>
  <c r="QYO460" i="37"/>
  <c r="QYP460" i="37"/>
  <c r="QYQ460" i="37"/>
  <c r="QYR460" i="37"/>
  <c r="QYS460" i="37"/>
  <c r="QYT460" i="37"/>
  <c r="QYU460" i="37"/>
  <c r="QYV460" i="37"/>
  <c r="QYW460" i="37"/>
  <c r="QYX460" i="37"/>
  <c r="QYY460" i="37"/>
  <c r="QYZ460" i="37"/>
  <c r="QZA460" i="37"/>
  <c r="QZB460" i="37"/>
  <c r="QZC460" i="37"/>
  <c r="QZD460" i="37"/>
  <c r="QZE460" i="37"/>
  <c r="QZF460" i="37"/>
  <c r="QZG460" i="37"/>
  <c r="QZH460" i="37"/>
  <c r="QZI460" i="37"/>
  <c r="QZJ460" i="37"/>
  <c r="QZK460" i="37"/>
  <c r="QZL460" i="37"/>
  <c r="QZM460" i="37"/>
  <c r="QZN460" i="37"/>
  <c r="QZO460" i="37"/>
  <c r="QZP460" i="37"/>
  <c r="QZQ460" i="37"/>
  <c r="QZR460" i="37"/>
  <c r="QZS460" i="37"/>
  <c r="QZT460" i="37"/>
  <c r="QZU460" i="37"/>
  <c r="QZV460" i="37"/>
  <c r="QZW460" i="37"/>
  <c r="QZX460" i="37"/>
  <c r="QZY460" i="37"/>
  <c r="QZZ460" i="37"/>
  <c r="RAA460" i="37"/>
  <c r="RAB460" i="37"/>
  <c r="RAC460" i="37"/>
  <c r="RAD460" i="37"/>
  <c r="RAE460" i="37"/>
  <c r="RAF460" i="37"/>
  <c r="RAG460" i="37"/>
  <c r="RAH460" i="37"/>
  <c r="RAI460" i="37"/>
  <c r="RAJ460" i="37"/>
  <c r="RAK460" i="37"/>
  <c r="RAL460" i="37"/>
  <c r="RAM460" i="37"/>
  <c r="RAN460" i="37"/>
  <c r="RAO460" i="37"/>
  <c r="RAP460" i="37"/>
  <c r="RAQ460" i="37"/>
  <c r="RAR460" i="37"/>
  <c r="RAS460" i="37"/>
  <c r="RAT460" i="37"/>
  <c r="RAU460" i="37"/>
  <c r="RAV460" i="37"/>
  <c r="RAW460" i="37"/>
  <c r="RAX460" i="37"/>
  <c r="RAY460" i="37"/>
  <c r="RAZ460" i="37"/>
  <c r="RBA460" i="37"/>
  <c r="RBB460" i="37"/>
  <c r="RBC460" i="37"/>
  <c r="RBD460" i="37"/>
  <c r="RBE460" i="37"/>
  <c r="RBF460" i="37"/>
  <c r="RBG460" i="37"/>
  <c r="RBH460" i="37"/>
  <c r="RBI460" i="37"/>
  <c r="RBJ460" i="37"/>
  <c r="RBK460" i="37"/>
  <c r="RBL460" i="37"/>
  <c r="RBM460" i="37"/>
  <c r="RBN460" i="37"/>
  <c r="RBO460" i="37"/>
  <c r="RBP460" i="37"/>
  <c r="RBQ460" i="37"/>
  <c r="RBR460" i="37"/>
  <c r="RBS460" i="37"/>
  <c r="RBT460" i="37"/>
  <c r="RBU460" i="37"/>
  <c r="RBV460" i="37"/>
  <c r="RBW460" i="37"/>
  <c r="RBX460" i="37"/>
  <c r="RBY460" i="37"/>
  <c r="RBZ460" i="37"/>
  <c r="RCA460" i="37"/>
  <c r="RCB460" i="37"/>
  <c r="RCC460" i="37"/>
  <c r="RCD460" i="37"/>
  <c r="RCE460" i="37"/>
  <c r="RCF460" i="37"/>
  <c r="RCG460" i="37"/>
  <c r="RCH460" i="37"/>
  <c r="RCI460" i="37"/>
  <c r="RCJ460" i="37"/>
  <c r="RCK460" i="37"/>
  <c r="RCL460" i="37"/>
  <c r="RCM460" i="37"/>
  <c r="RCN460" i="37"/>
  <c r="RCO460" i="37"/>
  <c r="RCP460" i="37"/>
  <c r="RCQ460" i="37"/>
  <c r="RCR460" i="37"/>
  <c r="RCS460" i="37"/>
  <c r="RCT460" i="37"/>
  <c r="RCU460" i="37"/>
  <c r="RCV460" i="37"/>
  <c r="RCW460" i="37"/>
  <c r="RCX460" i="37"/>
  <c r="RCY460" i="37"/>
  <c r="RCZ460" i="37"/>
  <c r="RDA460" i="37"/>
  <c r="RDB460" i="37"/>
  <c r="RDC460" i="37"/>
  <c r="RDD460" i="37"/>
  <c r="RDE460" i="37"/>
  <c r="RDF460" i="37"/>
  <c r="RDG460" i="37"/>
  <c r="RDH460" i="37"/>
  <c r="RDI460" i="37"/>
  <c r="RDJ460" i="37"/>
  <c r="RDK460" i="37"/>
  <c r="RDL460" i="37"/>
  <c r="RDM460" i="37"/>
  <c r="RDN460" i="37"/>
  <c r="RDO460" i="37"/>
  <c r="RDP460" i="37"/>
  <c r="RDQ460" i="37"/>
  <c r="RDR460" i="37"/>
  <c r="RDS460" i="37"/>
  <c r="RDT460" i="37"/>
  <c r="RDU460" i="37"/>
  <c r="RDV460" i="37"/>
  <c r="RDW460" i="37"/>
  <c r="RDX460" i="37"/>
  <c r="RDY460" i="37"/>
  <c r="RDZ460" i="37"/>
  <c r="REA460" i="37"/>
  <c r="REB460" i="37"/>
  <c r="REC460" i="37"/>
  <c r="RED460" i="37"/>
  <c r="REE460" i="37"/>
  <c r="REF460" i="37"/>
  <c r="REG460" i="37"/>
  <c r="REH460" i="37"/>
  <c r="REI460" i="37"/>
  <c r="REJ460" i="37"/>
  <c r="REK460" i="37"/>
  <c r="REL460" i="37"/>
  <c r="REM460" i="37"/>
  <c r="REN460" i="37"/>
  <c r="REO460" i="37"/>
  <c r="REP460" i="37"/>
  <c r="REQ460" i="37"/>
  <c r="RER460" i="37"/>
  <c r="RES460" i="37"/>
  <c r="RET460" i="37"/>
  <c r="REU460" i="37"/>
  <c r="REV460" i="37"/>
  <c r="REW460" i="37"/>
  <c r="REX460" i="37"/>
  <c r="REY460" i="37"/>
  <c r="REZ460" i="37"/>
  <c r="RFA460" i="37"/>
  <c r="RFB460" i="37"/>
  <c r="RFC460" i="37"/>
  <c r="RFD460" i="37"/>
  <c r="RFE460" i="37"/>
  <c r="RFF460" i="37"/>
  <c r="RFG460" i="37"/>
  <c r="RFH460" i="37"/>
  <c r="RFI460" i="37"/>
  <c r="RFJ460" i="37"/>
  <c r="RFK460" i="37"/>
  <c r="RFL460" i="37"/>
  <c r="RFM460" i="37"/>
  <c r="RFN460" i="37"/>
  <c r="RFO460" i="37"/>
  <c r="RFP460" i="37"/>
  <c r="RFQ460" i="37"/>
  <c r="RFR460" i="37"/>
  <c r="RFS460" i="37"/>
  <c r="RFT460" i="37"/>
  <c r="RFU460" i="37"/>
  <c r="RFV460" i="37"/>
  <c r="RFW460" i="37"/>
  <c r="RFX460" i="37"/>
  <c r="RFY460" i="37"/>
  <c r="RFZ460" i="37"/>
  <c r="RGA460" i="37"/>
  <c r="RGB460" i="37"/>
  <c r="RGC460" i="37"/>
  <c r="RGD460" i="37"/>
  <c r="RGE460" i="37"/>
  <c r="RGF460" i="37"/>
  <c r="RGG460" i="37"/>
  <c r="RGH460" i="37"/>
  <c r="RGI460" i="37"/>
  <c r="RGJ460" i="37"/>
  <c r="RGK460" i="37"/>
  <c r="RGL460" i="37"/>
  <c r="RGM460" i="37"/>
  <c r="RGN460" i="37"/>
  <c r="RGO460" i="37"/>
  <c r="RGP460" i="37"/>
  <c r="RGQ460" i="37"/>
  <c r="RGR460" i="37"/>
  <c r="RGS460" i="37"/>
  <c r="RGT460" i="37"/>
  <c r="RGU460" i="37"/>
  <c r="RGV460" i="37"/>
  <c r="RGW460" i="37"/>
  <c r="RGX460" i="37"/>
  <c r="RGY460" i="37"/>
  <c r="RGZ460" i="37"/>
  <c r="RHA460" i="37"/>
  <c r="RHB460" i="37"/>
  <c r="RHC460" i="37"/>
  <c r="RHD460" i="37"/>
  <c r="RHE460" i="37"/>
  <c r="RHF460" i="37"/>
  <c r="RHG460" i="37"/>
  <c r="RHH460" i="37"/>
  <c r="RHI460" i="37"/>
  <c r="RHJ460" i="37"/>
  <c r="RHK460" i="37"/>
  <c r="RHL460" i="37"/>
  <c r="RHM460" i="37"/>
  <c r="RHN460" i="37"/>
  <c r="RHO460" i="37"/>
  <c r="RHP460" i="37"/>
  <c r="RHQ460" i="37"/>
  <c r="RHR460" i="37"/>
  <c r="RHS460" i="37"/>
  <c r="RHT460" i="37"/>
  <c r="RHU460" i="37"/>
  <c r="RHV460" i="37"/>
  <c r="RHW460" i="37"/>
  <c r="RHX460" i="37"/>
  <c r="RHY460" i="37"/>
  <c r="RHZ460" i="37"/>
  <c r="RIA460" i="37"/>
  <c r="RIB460" i="37"/>
  <c r="RIC460" i="37"/>
  <c r="RID460" i="37"/>
  <c r="RIE460" i="37"/>
  <c r="RIF460" i="37"/>
  <c r="RIG460" i="37"/>
  <c r="RIH460" i="37"/>
  <c r="RII460" i="37"/>
  <c r="RIJ460" i="37"/>
  <c r="RIK460" i="37"/>
  <c r="RIL460" i="37"/>
  <c r="RIM460" i="37"/>
  <c r="RIN460" i="37"/>
  <c r="RIO460" i="37"/>
  <c r="RIP460" i="37"/>
  <c r="RIQ460" i="37"/>
  <c r="RIR460" i="37"/>
  <c r="RIS460" i="37"/>
  <c r="RIT460" i="37"/>
  <c r="RIU460" i="37"/>
  <c r="RIV460" i="37"/>
  <c r="RIW460" i="37"/>
  <c r="RIX460" i="37"/>
  <c r="RIY460" i="37"/>
  <c r="RIZ460" i="37"/>
  <c r="RJA460" i="37"/>
  <c r="RJB460" i="37"/>
  <c r="RJC460" i="37"/>
  <c r="RJD460" i="37"/>
  <c r="RJE460" i="37"/>
  <c r="RJF460" i="37"/>
  <c r="RJG460" i="37"/>
  <c r="RJH460" i="37"/>
  <c r="RJI460" i="37"/>
  <c r="RJJ460" i="37"/>
  <c r="RJK460" i="37"/>
  <c r="RJL460" i="37"/>
  <c r="RJM460" i="37"/>
  <c r="RJN460" i="37"/>
  <c r="RJO460" i="37"/>
  <c r="RJP460" i="37"/>
  <c r="RJQ460" i="37"/>
  <c r="RJR460" i="37"/>
  <c r="RJS460" i="37"/>
  <c r="RJT460" i="37"/>
  <c r="RJU460" i="37"/>
  <c r="RJV460" i="37"/>
  <c r="RJW460" i="37"/>
  <c r="RJX460" i="37"/>
  <c r="RJY460" i="37"/>
  <c r="RJZ460" i="37"/>
  <c r="RKA460" i="37"/>
  <c r="RKB460" i="37"/>
  <c r="RKC460" i="37"/>
  <c r="RKD460" i="37"/>
  <c r="RKE460" i="37"/>
  <c r="RKF460" i="37"/>
  <c r="RKG460" i="37"/>
  <c r="RKH460" i="37"/>
  <c r="RKI460" i="37"/>
  <c r="RKJ460" i="37"/>
  <c r="RKK460" i="37"/>
  <c r="RKL460" i="37"/>
  <c r="RKM460" i="37"/>
  <c r="RKN460" i="37"/>
  <c r="RKO460" i="37"/>
  <c r="RKP460" i="37"/>
  <c r="RKQ460" i="37"/>
  <c r="RKR460" i="37"/>
  <c r="RKS460" i="37"/>
  <c r="RKT460" i="37"/>
  <c r="RKU460" i="37"/>
  <c r="RKV460" i="37"/>
  <c r="RKW460" i="37"/>
  <c r="RKX460" i="37"/>
  <c r="RKY460" i="37"/>
  <c r="RKZ460" i="37"/>
  <c r="RLA460" i="37"/>
  <c r="RLB460" i="37"/>
  <c r="RLC460" i="37"/>
  <c r="RLD460" i="37"/>
  <c r="RLE460" i="37"/>
  <c r="RLF460" i="37"/>
  <c r="RLG460" i="37"/>
  <c r="RLH460" i="37"/>
  <c r="RLI460" i="37"/>
  <c r="RLJ460" i="37"/>
  <c r="RLK460" i="37"/>
  <c r="RLL460" i="37"/>
  <c r="RLM460" i="37"/>
  <c r="RLN460" i="37"/>
  <c r="RLO460" i="37"/>
  <c r="RLP460" i="37"/>
  <c r="RLQ460" i="37"/>
  <c r="RLR460" i="37"/>
  <c r="RLS460" i="37"/>
  <c r="RLT460" i="37"/>
  <c r="RLU460" i="37"/>
  <c r="RLV460" i="37"/>
  <c r="RLW460" i="37"/>
  <c r="RLX460" i="37"/>
  <c r="RLY460" i="37"/>
  <c r="RLZ460" i="37"/>
  <c r="RMA460" i="37"/>
  <c r="RMB460" i="37"/>
  <c r="RMC460" i="37"/>
  <c r="RMD460" i="37"/>
  <c r="RME460" i="37"/>
  <c r="RMF460" i="37"/>
  <c r="RMG460" i="37"/>
  <c r="RMH460" i="37"/>
  <c r="RMI460" i="37"/>
  <c r="RMJ460" i="37"/>
  <c r="RMK460" i="37"/>
  <c r="RML460" i="37"/>
  <c r="RMM460" i="37"/>
  <c r="RMN460" i="37"/>
  <c r="RMO460" i="37"/>
  <c r="RMP460" i="37"/>
  <c r="RMQ460" i="37"/>
  <c r="RMR460" i="37"/>
  <c r="RMS460" i="37"/>
  <c r="RMT460" i="37"/>
  <c r="RMU460" i="37"/>
  <c r="RMV460" i="37"/>
  <c r="RMW460" i="37"/>
  <c r="RMX460" i="37"/>
  <c r="RMY460" i="37"/>
  <c r="RMZ460" i="37"/>
  <c r="RNA460" i="37"/>
  <c r="RNB460" i="37"/>
  <c r="RNC460" i="37"/>
  <c r="RND460" i="37"/>
  <c r="RNE460" i="37"/>
  <c r="RNF460" i="37"/>
  <c r="RNG460" i="37"/>
  <c r="RNH460" i="37"/>
  <c r="RNI460" i="37"/>
  <c r="RNJ460" i="37"/>
  <c r="RNK460" i="37"/>
  <c r="RNL460" i="37"/>
  <c r="RNM460" i="37"/>
  <c r="RNN460" i="37"/>
  <c r="RNO460" i="37"/>
  <c r="RNP460" i="37"/>
  <c r="RNQ460" i="37"/>
  <c r="RNR460" i="37"/>
  <c r="RNS460" i="37"/>
  <c r="RNT460" i="37"/>
  <c r="RNU460" i="37"/>
  <c r="RNV460" i="37"/>
  <c r="RNW460" i="37"/>
  <c r="RNX460" i="37"/>
  <c r="RNY460" i="37"/>
  <c r="RNZ460" i="37"/>
  <c r="ROA460" i="37"/>
  <c r="ROB460" i="37"/>
  <c r="ROC460" i="37"/>
  <c r="ROD460" i="37"/>
  <c r="ROE460" i="37"/>
  <c r="ROF460" i="37"/>
  <c r="ROG460" i="37"/>
  <c r="ROH460" i="37"/>
  <c r="ROI460" i="37"/>
  <c r="ROJ460" i="37"/>
  <c r="ROK460" i="37"/>
  <c r="ROL460" i="37"/>
  <c r="ROM460" i="37"/>
  <c r="RON460" i="37"/>
  <c r="ROO460" i="37"/>
  <c r="ROP460" i="37"/>
  <c r="ROQ460" i="37"/>
  <c r="ROR460" i="37"/>
  <c r="ROS460" i="37"/>
  <c r="ROT460" i="37"/>
  <c r="ROU460" i="37"/>
  <c r="ROV460" i="37"/>
  <c r="ROW460" i="37"/>
  <c r="ROX460" i="37"/>
  <c r="ROY460" i="37"/>
  <c r="ROZ460" i="37"/>
  <c r="RPA460" i="37"/>
  <c r="RPB460" i="37"/>
  <c r="RPC460" i="37"/>
  <c r="RPD460" i="37"/>
  <c r="RPE460" i="37"/>
  <c r="RPF460" i="37"/>
  <c r="RPG460" i="37"/>
  <c r="RPH460" i="37"/>
  <c r="RPI460" i="37"/>
  <c r="RPJ460" i="37"/>
  <c r="RPK460" i="37"/>
  <c r="RPL460" i="37"/>
  <c r="RPM460" i="37"/>
  <c r="RPN460" i="37"/>
  <c r="RPO460" i="37"/>
  <c r="RPP460" i="37"/>
  <c r="RPQ460" i="37"/>
  <c r="RPR460" i="37"/>
  <c r="RPS460" i="37"/>
  <c r="RPT460" i="37"/>
  <c r="RPU460" i="37"/>
  <c r="RPV460" i="37"/>
  <c r="RPW460" i="37"/>
  <c r="RPX460" i="37"/>
  <c r="RPY460" i="37"/>
  <c r="RPZ460" i="37"/>
  <c r="RQA460" i="37"/>
  <c r="RQB460" i="37"/>
  <c r="RQC460" i="37"/>
  <c r="RQD460" i="37"/>
  <c r="RQE460" i="37"/>
  <c r="RQF460" i="37"/>
  <c r="RQG460" i="37"/>
  <c r="RQH460" i="37"/>
  <c r="RQI460" i="37"/>
  <c r="RQJ460" i="37"/>
  <c r="RQK460" i="37"/>
  <c r="RQL460" i="37"/>
  <c r="RQM460" i="37"/>
  <c r="RQN460" i="37"/>
  <c r="RQO460" i="37"/>
  <c r="RQP460" i="37"/>
  <c r="RQQ460" i="37"/>
  <c r="RQR460" i="37"/>
  <c r="RQS460" i="37"/>
  <c r="RQT460" i="37"/>
  <c r="RQU460" i="37"/>
  <c r="RQV460" i="37"/>
  <c r="RQW460" i="37"/>
  <c r="RQX460" i="37"/>
  <c r="RQY460" i="37"/>
  <c r="RQZ460" i="37"/>
  <c r="RRA460" i="37"/>
  <c r="RRB460" i="37"/>
  <c r="RRC460" i="37"/>
  <c r="RRD460" i="37"/>
  <c r="RRE460" i="37"/>
  <c r="RRF460" i="37"/>
  <c r="RRG460" i="37"/>
  <c r="RRH460" i="37"/>
  <c r="RRI460" i="37"/>
  <c r="RRJ460" i="37"/>
  <c r="RRK460" i="37"/>
  <c r="RRL460" i="37"/>
  <c r="RRM460" i="37"/>
  <c r="RRN460" i="37"/>
  <c r="RRO460" i="37"/>
  <c r="RRP460" i="37"/>
  <c r="RRQ460" i="37"/>
  <c r="RRR460" i="37"/>
  <c r="RRS460" i="37"/>
  <c r="RRT460" i="37"/>
  <c r="RRU460" i="37"/>
  <c r="RRV460" i="37"/>
  <c r="RRW460" i="37"/>
  <c r="RRX460" i="37"/>
  <c r="RRY460" i="37"/>
  <c r="RRZ460" i="37"/>
  <c r="RSA460" i="37"/>
  <c r="RSB460" i="37"/>
  <c r="RSC460" i="37"/>
  <c r="RSD460" i="37"/>
  <c r="RSE460" i="37"/>
  <c r="RSF460" i="37"/>
  <c r="RSG460" i="37"/>
  <c r="RSH460" i="37"/>
  <c r="RSI460" i="37"/>
  <c r="RSJ460" i="37"/>
  <c r="RSK460" i="37"/>
  <c r="RSL460" i="37"/>
  <c r="RSM460" i="37"/>
  <c r="RSN460" i="37"/>
  <c r="RSO460" i="37"/>
  <c r="RSP460" i="37"/>
  <c r="RSQ460" i="37"/>
  <c r="RSR460" i="37"/>
  <c r="RSS460" i="37"/>
  <c r="RST460" i="37"/>
  <c r="RSU460" i="37"/>
  <c r="RSV460" i="37"/>
  <c r="RSW460" i="37"/>
  <c r="RSX460" i="37"/>
  <c r="RSY460" i="37"/>
  <c r="RSZ460" i="37"/>
  <c r="RTA460" i="37"/>
  <c r="RTB460" i="37"/>
  <c r="RTC460" i="37"/>
  <c r="RTD460" i="37"/>
  <c r="RTE460" i="37"/>
  <c r="RTF460" i="37"/>
  <c r="RTG460" i="37"/>
  <c r="RTH460" i="37"/>
  <c r="RTI460" i="37"/>
  <c r="RTJ460" i="37"/>
  <c r="RTK460" i="37"/>
  <c r="RTL460" i="37"/>
  <c r="RTM460" i="37"/>
  <c r="RTN460" i="37"/>
  <c r="RTO460" i="37"/>
  <c r="RTP460" i="37"/>
  <c r="RTQ460" i="37"/>
  <c r="RTR460" i="37"/>
  <c r="RTS460" i="37"/>
  <c r="RTT460" i="37"/>
  <c r="RTU460" i="37"/>
  <c r="RTV460" i="37"/>
  <c r="RTW460" i="37"/>
  <c r="RTX460" i="37"/>
  <c r="RTY460" i="37"/>
  <c r="RTZ460" i="37"/>
  <c r="RUA460" i="37"/>
  <c r="RUB460" i="37"/>
  <c r="RUC460" i="37"/>
  <c r="RUD460" i="37"/>
  <c r="RUE460" i="37"/>
  <c r="RUF460" i="37"/>
  <c r="RUG460" i="37"/>
  <c r="RUH460" i="37"/>
  <c r="RUI460" i="37"/>
  <c r="RUJ460" i="37"/>
  <c r="RUK460" i="37"/>
  <c r="RUL460" i="37"/>
  <c r="RUM460" i="37"/>
  <c r="RUN460" i="37"/>
  <c r="RUO460" i="37"/>
  <c r="RUP460" i="37"/>
  <c r="RUQ460" i="37"/>
  <c r="RUR460" i="37"/>
  <c r="RUS460" i="37"/>
  <c r="RUT460" i="37"/>
  <c r="RUU460" i="37"/>
  <c r="RUV460" i="37"/>
  <c r="RUW460" i="37"/>
  <c r="RUX460" i="37"/>
  <c r="RUY460" i="37"/>
  <c r="RUZ460" i="37"/>
  <c r="RVA460" i="37"/>
  <c r="RVB460" i="37"/>
  <c r="RVC460" i="37"/>
  <c r="RVD460" i="37"/>
  <c r="RVE460" i="37"/>
  <c r="RVF460" i="37"/>
  <c r="RVG460" i="37"/>
  <c r="RVH460" i="37"/>
  <c r="RVI460" i="37"/>
  <c r="RVJ460" i="37"/>
  <c r="RVK460" i="37"/>
  <c r="RVL460" i="37"/>
  <c r="RVM460" i="37"/>
  <c r="RVN460" i="37"/>
  <c r="RVO460" i="37"/>
  <c r="RVP460" i="37"/>
  <c r="RVQ460" i="37"/>
  <c r="RVR460" i="37"/>
  <c r="RVS460" i="37"/>
  <c r="RVT460" i="37"/>
  <c r="RVU460" i="37"/>
  <c r="RVV460" i="37"/>
  <c r="RVW460" i="37"/>
  <c r="RVX460" i="37"/>
  <c r="RVY460" i="37"/>
  <c r="RVZ460" i="37"/>
  <c r="RWA460" i="37"/>
  <c r="RWB460" i="37"/>
  <c r="RWC460" i="37"/>
  <c r="RWD460" i="37"/>
  <c r="RWE460" i="37"/>
  <c r="RWF460" i="37"/>
  <c r="RWG460" i="37"/>
  <c r="RWH460" i="37"/>
  <c r="RWI460" i="37"/>
  <c r="RWJ460" i="37"/>
  <c r="RWK460" i="37"/>
  <c r="RWL460" i="37"/>
  <c r="RWM460" i="37"/>
  <c r="RWN460" i="37"/>
  <c r="RWO460" i="37"/>
  <c r="RWP460" i="37"/>
  <c r="RWQ460" i="37"/>
  <c r="RWR460" i="37"/>
  <c r="RWS460" i="37"/>
  <c r="RWT460" i="37"/>
  <c r="RWU460" i="37"/>
  <c r="RWV460" i="37"/>
  <c r="RWW460" i="37"/>
  <c r="RWX460" i="37"/>
  <c r="RWY460" i="37"/>
  <c r="RWZ460" i="37"/>
  <c r="RXA460" i="37"/>
  <c r="RXB460" i="37"/>
  <c r="RXC460" i="37"/>
  <c r="RXD460" i="37"/>
  <c r="RXE460" i="37"/>
  <c r="RXF460" i="37"/>
  <c r="RXG460" i="37"/>
  <c r="RXH460" i="37"/>
  <c r="RXI460" i="37"/>
  <c r="RXJ460" i="37"/>
  <c r="RXK460" i="37"/>
  <c r="RXL460" i="37"/>
  <c r="RXM460" i="37"/>
  <c r="RXN460" i="37"/>
  <c r="RXO460" i="37"/>
  <c r="RXP460" i="37"/>
  <c r="RXQ460" i="37"/>
  <c r="RXR460" i="37"/>
  <c r="RXS460" i="37"/>
  <c r="RXT460" i="37"/>
  <c r="RXU460" i="37"/>
  <c r="RXV460" i="37"/>
  <c r="RXW460" i="37"/>
  <c r="RXX460" i="37"/>
  <c r="RXY460" i="37"/>
  <c r="RXZ460" i="37"/>
  <c r="RYA460" i="37"/>
  <c r="RYB460" i="37"/>
  <c r="RYC460" i="37"/>
  <c r="RYD460" i="37"/>
  <c r="RYE460" i="37"/>
  <c r="RYF460" i="37"/>
  <c r="RYG460" i="37"/>
  <c r="RYH460" i="37"/>
  <c r="RYI460" i="37"/>
  <c r="RYJ460" i="37"/>
  <c r="RYK460" i="37"/>
  <c r="RYL460" i="37"/>
  <c r="RYM460" i="37"/>
  <c r="RYN460" i="37"/>
  <c r="RYO460" i="37"/>
  <c r="RYP460" i="37"/>
  <c r="RYQ460" i="37"/>
  <c r="RYR460" i="37"/>
  <c r="RYS460" i="37"/>
  <c r="RYT460" i="37"/>
  <c r="RYU460" i="37"/>
  <c r="RYV460" i="37"/>
  <c r="RYW460" i="37"/>
  <c r="RYX460" i="37"/>
  <c r="RYY460" i="37"/>
  <c r="RYZ460" i="37"/>
  <c r="RZA460" i="37"/>
  <c r="RZB460" i="37"/>
  <c r="RZC460" i="37"/>
  <c r="RZD460" i="37"/>
  <c r="RZE460" i="37"/>
  <c r="RZF460" i="37"/>
  <c r="RZG460" i="37"/>
  <c r="RZH460" i="37"/>
  <c r="RZI460" i="37"/>
  <c r="RZJ460" i="37"/>
  <c r="RZK460" i="37"/>
  <c r="RZL460" i="37"/>
  <c r="RZM460" i="37"/>
  <c r="RZN460" i="37"/>
  <c r="RZO460" i="37"/>
  <c r="RZP460" i="37"/>
  <c r="RZQ460" i="37"/>
  <c r="RZR460" i="37"/>
  <c r="RZS460" i="37"/>
  <c r="RZT460" i="37"/>
  <c r="RZU460" i="37"/>
  <c r="RZV460" i="37"/>
  <c r="RZW460" i="37"/>
  <c r="RZX460" i="37"/>
  <c r="RZY460" i="37"/>
  <c r="RZZ460" i="37"/>
  <c r="SAA460" i="37"/>
  <c r="SAB460" i="37"/>
  <c r="SAC460" i="37"/>
  <c r="SAD460" i="37"/>
  <c r="SAE460" i="37"/>
  <c r="SAF460" i="37"/>
  <c r="SAG460" i="37"/>
  <c r="SAH460" i="37"/>
  <c r="SAI460" i="37"/>
  <c r="SAJ460" i="37"/>
  <c r="SAK460" i="37"/>
  <c r="SAL460" i="37"/>
  <c r="SAM460" i="37"/>
  <c r="SAN460" i="37"/>
  <c r="SAO460" i="37"/>
  <c r="SAP460" i="37"/>
  <c r="SAQ460" i="37"/>
  <c r="SAR460" i="37"/>
  <c r="SAS460" i="37"/>
  <c r="SAT460" i="37"/>
  <c r="SAU460" i="37"/>
  <c r="SAV460" i="37"/>
  <c r="SAW460" i="37"/>
  <c r="SAX460" i="37"/>
  <c r="SAY460" i="37"/>
  <c r="SAZ460" i="37"/>
  <c r="SBA460" i="37"/>
  <c r="SBB460" i="37"/>
  <c r="SBC460" i="37"/>
  <c r="SBD460" i="37"/>
  <c r="SBE460" i="37"/>
  <c r="SBF460" i="37"/>
  <c r="SBG460" i="37"/>
  <c r="SBH460" i="37"/>
  <c r="SBI460" i="37"/>
  <c r="SBJ460" i="37"/>
  <c r="SBK460" i="37"/>
  <c r="SBL460" i="37"/>
  <c r="SBM460" i="37"/>
  <c r="SBN460" i="37"/>
  <c r="SBO460" i="37"/>
  <c r="SBP460" i="37"/>
  <c r="SBQ460" i="37"/>
  <c r="SBR460" i="37"/>
  <c r="SBS460" i="37"/>
  <c r="SBT460" i="37"/>
  <c r="SBU460" i="37"/>
  <c r="SBV460" i="37"/>
  <c r="SBW460" i="37"/>
  <c r="SBX460" i="37"/>
  <c r="SBY460" i="37"/>
  <c r="SBZ460" i="37"/>
  <c r="SCA460" i="37"/>
  <c r="SCB460" i="37"/>
  <c r="SCC460" i="37"/>
  <c r="SCD460" i="37"/>
  <c r="SCE460" i="37"/>
  <c r="SCF460" i="37"/>
  <c r="SCG460" i="37"/>
  <c r="SCH460" i="37"/>
  <c r="SCI460" i="37"/>
  <c r="SCJ460" i="37"/>
  <c r="SCK460" i="37"/>
  <c r="SCL460" i="37"/>
  <c r="SCM460" i="37"/>
  <c r="SCN460" i="37"/>
  <c r="SCO460" i="37"/>
  <c r="SCP460" i="37"/>
  <c r="SCQ460" i="37"/>
  <c r="SCR460" i="37"/>
  <c r="SCS460" i="37"/>
  <c r="SCT460" i="37"/>
  <c r="SCU460" i="37"/>
  <c r="SCV460" i="37"/>
  <c r="SCW460" i="37"/>
  <c r="SCX460" i="37"/>
  <c r="SCY460" i="37"/>
  <c r="SCZ460" i="37"/>
  <c r="SDA460" i="37"/>
  <c r="SDB460" i="37"/>
  <c r="SDC460" i="37"/>
  <c r="SDD460" i="37"/>
  <c r="SDE460" i="37"/>
  <c r="SDF460" i="37"/>
  <c r="SDG460" i="37"/>
  <c r="SDH460" i="37"/>
  <c r="SDI460" i="37"/>
  <c r="SDJ460" i="37"/>
  <c r="SDK460" i="37"/>
  <c r="SDL460" i="37"/>
  <c r="SDM460" i="37"/>
  <c r="SDN460" i="37"/>
  <c r="SDO460" i="37"/>
  <c r="SDP460" i="37"/>
  <c r="SDQ460" i="37"/>
  <c r="SDR460" i="37"/>
  <c r="SDS460" i="37"/>
  <c r="SDT460" i="37"/>
  <c r="SDU460" i="37"/>
  <c r="SDV460" i="37"/>
  <c r="SDW460" i="37"/>
  <c r="SDX460" i="37"/>
  <c r="SDY460" i="37"/>
  <c r="SDZ460" i="37"/>
  <c r="SEA460" i="37"/>
  <c r="SEB460" i="37"/>
  <c r="SEC460" i="37"/>
  <c r="SED460" i="37"/>
  <c r="SEE460" i="37"/>
  <c r="SEF460" i="37"/>
  <c r="SEG460" i="37"/>
  <c r="SEH460" i="37"/>
  <c r="SEI460" i="37"/>
  <c r="SEJ460" i="37"/>
  <c r="SEK460" i="37"/>
  <c r="SEL460" i="37"/>
  <c r="SEM460" i="37"/>
  <c r="SEN460" i="37"/>
  <c r="SEO460" i="37"/>
  <c r="SEP460" i="37"/>
  <c r="SEQ460" i="37"/>
  <c r="SER460" i="37"/>
  <c r="SES460" i="37"/>
  <c r="SET460" i="37"/>
  <c r="SEU460" i="37"/>
  <c r="SEV460" i="37"/>
  <c r="SEW460" i="37"/>
  <c r="SEX460" i="37"/>
  <c r="SEY460" i="37"/>
  <c r="SEZ460" i="37"/>
  <c r="SFA460" i="37"/>
  <c r="SFB460" i="37"/>
  <c r="SFC460" i="37"/>
  <c r="SFD460" i="37"/>
  <c r="SFE460" i="37"/>
  <c r="SFF460" i="37"/>
  <c r="SFG460" i="37"/>
  <c r="SFH460" i="37"/>
  <c r="SFI460" i="37"/>
  <c r="SFJ460" i="37"/>
  <c r="SFK460" i="37"/>
  <c r="SFL460" i="37"/>
  <c r="SFM460" i="37"/>
  <c r="SFN460" i="37"/>
  <c r="SFO460" i="37"/>
  <c r="SFP460" i="37"/>
  <c r="SFQ460" i="37"/>
  <c r="SFR460" i="37"/>
  <c r="SFS460" i="37"/>
  <c r="SFT460" i="37"/>
  <c r="SFU460" i="37"/>
  <c r="SFV460" i="37"/>
  <c r="SFW460" i="37"/>
  <c r="SFX460" i="37"/>
  <c r="SFY460" i="37"/>
  <c r="SFZ460" i="37"/>
  <c r="SGA460" i="37"/>
  <c r="SGB460" i="37"/>
  <c r="SGC460" i="37"/>
  <c r="SGD460" i="37"/>
  <c r="SGE460" i="37"/>
  <c r="SGF460" i="37"/>
  <c r="SGG460" i="37"/>
  <c r="SGH460" i="37"/>
  <c r="SGI460" i="37"/>
  <c r="SGJ460" i="37"/>
  <c r="SGK460" i="37"/>
  <c r="SGL460" i="37"/>
  <c r="SGM460" i="37"/>
  <c r="SGN460" i="37"/>
  <c r="SGO460" i="37"/>
  <c r="SGP460" i="37"/>
  <c r="SGQ460" i="37"/>
  <c r="SGR460" i="37"/>
  <c r="SGS460" i="37"/>
  <c r="SGT460" i="37"/>
  <c r="SGU460" i="37"/>
  <c r="SGV460" i="37"/>
  <c r="SGW460" i="37"/>
  <c r="SGX460" i="37"/>
  <c r="SGY460" i="37"/>
  <c r="SGZ460" i="37"/>
  <c r="SHA460" i="37"/>
  <c r="SHB460" i="37"/>
  <c r="SHC460" i="37"/>
  <c r="SHD460" i="37"/>
  <c r="SHE460" i="37"/>
  <c r="SHF460" i="37"/>
  <c r="SHG460" i="37"/>
  <c r="SHH460" i="37"/>
  <c r="SHI460" i="37"/>
  <c r="SHJ460" i="37"/>
  <c r="SHK460" i="37"/>
  <c r="SHL460" i="37"/>
  <c r="SHM460" i="37"/>
  <c r="SHN460" i="37"/>
  <c r="SHO460" i="37"/>
  <c r="SHP460" i="37"/>
  <c r="SHQ460" i="37"/>
  <c r="SHR460" i="37"/>
  <c r="SHS460" i="37"/>
  <c r="SHT460" i="37"/>
  <c r="SHU460" i="37"/>
  <c r="SHV460" i="37"/>
  <c r="SHW460" i="37"/>
  <c r="SHX460" i="37"/>
  <c r="SHY460" i="37"/>
  <c r="SHZ460" i="37"/>
  <c r="SIA460" i="37"/>
  <c r="SIB460" i="37"/>
  <c r="SIC460" i="37"/>
  <c r="SID460" i="37"/>
  <c r="SIE460" i="37"/>
  <c r="SIF460" i="37"/>
  <c r="SIG460" i="37"/>
  <c r="SIH460" i="37"/>
  <c r="SII460" i="37"/>
  <c r="SIJ460" i="37"/>
  <c r="SIK460" i="37"/>
  <c r="SIL460" i="37"/>
  <c r="SIM460" i="37"/>
  <c r="SIN460" i="37"/>
  <c r="SIO460" i="37"/>
  <c r="SIP460" i="37"/>
  <c r="SIQ460" i="37"/>
  <c r="SIR460" i="37"/>
  <c r="SIS460" i="37"/>
  <c r="SIT460" i="37"/>
  <c r="SIU460" i="37"/>
  <c r="SIV460" i="37"/>
  <c r="SIW460" i="37"/>
  <c r="SIX460" i="37"/>
  <c r="SIY460" i="37"/>
  <c r="SIZ460" i="37"/>
  <c r="SJA460" i="37"/>
  <c r="SJB460" i="37"/>
  <c r="SJC460" i="37"/>
  <c r="SJD460" i="37"/>
  <c r="SJE460" i="37"/>
  <c r="SJF460" i="37"/>
  <c r="SJG460" i="37"/>
  <c r="SJH460" i="37"/>
  <c r="SJI460" i="37"/>
  <c r="SJJ460" i="37"/>
  <c r="SJK460" i="37"/>
  <c r="SJL460" i="37"/>
  <c r="SJM460" i="37"/>
  <c r="SJN460" i="37"/>
  <c r="SJO460" i="37"/>
  <c r="SJP460" i="37"/>
  <c r="SJQ460" i="37"/>
  <c r="SJR460" i="37"/>
  <c r="SJS460" i="37"/>
  <c r="SJT460" i="37"/>
  <c r="SJU460" i="37"/>
  <c r="SJV460" i="37"/>
  <c r="SJW460" i="37"/>
  <c r="SJX460" i="37"/>
  <c r="SJY460" i="37"/>
  <c r="SJZ460" i="37"/>
  <c r="SKA460" i="37"/>
  <c r="SKB460" i="37"/>
  <c r="SKC460" i="37"/>
  <c r="SKD460" i="37"/>
  <c r="SKE460" i="37"/>
  <c r="SKF460" i="37"/>
  <c r="SKG460" i="37"/>
  <c r="SKH460" i="37"/>
  <c r="SKI460" i="37"/>
  <c r="SKJ460" i="37"/>
  <c r="SKK460" i="37"/>
  <c r="SKL460" i="37"/>
  <c r="SKM460" i="37"/>
  <c r="SKN460" i="37"/>
  <c r="SKO460" i="37"/>
  <c r="SKP460" i="37"/>
  <c r="SKQ460" i="37"/>
  <c r="SKR460" i="37"/>
  <c r="SKS460" i="37"/>
  <c r="SKT460" i="37"/>
  <c r="SKU460" i="37"/>
  <c r="SKV460" i="37"/>
  <c r="SKW460" i="37"/>
  <c r="SKX460" i="37"/>
  <c r="SKY460" i="37"/>
  <c r="SKZ460" i="37"/>
  <c r="SLA460" i="37"/>
  <c r="SLB460" i="37"/>
  <c r="SLC460" i="37"/>
  <c r="SLD460" i="37"/>
  <c r="SLE460" i="37"/>
  <c r="SLF460" i="37"/>
  <c r="SLG460" i="37"/>
  <c r="SLH460" i="37"/>
  <c r="SLI460" i="37"/>
  <c r="SLJ460" i="37"/>
  <c r="SLK460" i="37"/>
  <c r="SLL460" i="37"/>
  <c r="SLM460" i="37"/>
  <c r="SLN460" i="37"/>
  <c r="SLO460" i="37"/>
  <c r="SLP460" i="37"/>
  <c r="SLQ460" i="37"/>
  <c r="SLR460" i="37"/>
  <c r="SLS460" i="37"/>
  <c r="SLT460" i="37"/>
  <c r="SLU460" i="37"/>
  <c r="SLV460" i="37"/>
  <c r="SLW460" i="37"/>
  <c r="SLX460" i="37"/>
  <c r="SLY460" i="37"/>
  <c r="SLZ460" i="37"/>
  <c r="SMA460" i="37"/>
  <c r="SMB460" i="37"/>
  <c r="SMC460" i="37"/>
  <c r="SMD460" i="37"/>
  <c r="SME460" i="37"/>
  <c r="SMF460" i="37"/>
  <c r="SMG460" i="37"/>
  <c r="SMH460" i="37"/>
  <c r="SMI460" i="37"/>
  <c r="SMJ460" i="37"/>
  <c r="SMK460" i="37"/>
  <c r="SML460" i="37"/>
  <c r="SMM460" i="37"/>
  <c r="SMN460" i="37"/>
  <c r="SMO460" i="37"/>
  <c r="SMP460" i="37"/>
  <c r="SMQ460" i="37"/>
  <c r="SMR460" i="37"/>
  <c r="SMS460" i="37"/>
  <c r="SMT460" i="37"/>
  <c r="SMU460" i="37"/>
  <c r="SMV460" i="37"/>
  <c r="SMW460" i="37"/>
  <c r="SMX460" i="37"/>
  <c r="SMY460" i="37"/>
  <c r="SMZ460" i="37"/>
  <c r="SNA460" i="37"/>
  <c r="SNB460" i="37"/>
  <c r="SNC460" i="37"/>
  <c r="SND460" i="37"/>
  <c r="SNE460" i="37"/>
  <c r="SNF460" i="37"/>
  <c r="SNG460" i="37"/>
  <c r="SNH460" i="37"/>
  <c r="SNI460" i="37"/>
  <c r="SNJ460" i="37"/>
  <c r="SNK460" i="37"/>
  <c r="SNL460" i="37"/>
  <c r="SNM460" i="37"/>
  <c r="SNN460" i="37"/>
  <c r="SNO460" i="37"/>
  <c r="SNP460" i="37"/>
  <c r="SNQ460" i="37"/>
  <c r="SNR460" i="37"/>
  <c r="SNS460" i="37"/>
  <c r="SNT460" i="37"/>
  <c r="SNU460" i="37"/>
  <c r="SNV460" i="37"/>
  <c r="SNW460" i="37"/>
  <c r="SNX460" i="37"/>
  <c r="SNY460" i="37"/>
  <c r="SNZ460" i="37"/>
  <c r="SOA460" i="37"/>
  <c r="SOB460" i="37"/>
  <c r="SOC460" i="37"/>
  <c r="SOD460" i="37"/>
  <c r="SOE460" i="37"/>
  <c r="SOF460" i="37"/>
  <c r="SOG460" i="37"/>
  <c r="SOH460" i="37"/>
  <c r="SOI460" i="37"/>
  <c r="SOJ460" i="37"/>
  <c r="SOK460" i="37"/>
  <c r="SOL460" i="37"/>
  <c r="SOM460" i="37"/>
  <c r="SON460" i="37"/>
  <c r="SOO460" i="37"/>
  <c r="SOP460" i="37"/>
  <c r="SOQ460" i="37"/>
  <c r="SOR460" i="37"/>
  <c r="SOS460" i="37"/>
  <c r="SOT460" i="37"/>
  <c r="SOU460" i="37"/>
  <c r="SOV460" i="37"/>
  <c r="SOW460" i="37"/>
  <c r="SOX460" i="37"/>
  <c r="SOY460" i="37"/>
  <c r="SOZ460" i="37"/>
  <c r="SPA460" i="37"/>
  <c r="SPB460" i="37"/>
  <c r="SPC460" i="37"/>
  <c r="SPD460" i="37"/>
  <c r="SPE460" i="37"/>
  <c r="SPF460" i="37"/>
  <c r="SPG460" i="37"/>
  <c r="SPH460" i="37"/>
  <c r="SPI460" i="37"/>
  <c r="SPJ460" i="37"/>
  <c r="SPK460" i="37"/>
  <c r="SPL460" i="37"/>
  <c r="SPM460" i="37"/>
  <c r="SPN460" i="37"/>
  <c r="SPO460" i="37"/>
  <c r="SPP460" i="37"/>
  <c r="SPQ460" i="37"/>
  <c r="SPR460" i="37"/>
  <c r="SPS460" i="37"/>
  <c r="SPT460" i="37"/>
  <c r="SPU460" i="37"/>
  <c r="SPV460" i="37"/>
  <c r="SPW460" i="37"/>
  <c r="SPX460" i="37"/>
  <c r="SPY460" i="37"/>
  <c r="SPZ460" i="37"/>
  <c r="SQA460" i="37"/>
  <c r="SQB460" i="37"/>
  <c r="SQC460" i="37"/>
  <c r="SQD460" i="37"/>
  <c r="SQE460" i="37"/>
  <c r="SQF460" i="37"/>
  <c r="SQG460" i="37"/>
  <c r="SQH460" i="37"/>
  <c r="SQI460" i="37"/>
  <c r="SQJ460" i="37"/>
  <c r="SQK460" i="37"/>
  <c r="SQL460" i="37"/>
  <c r="SQM460" i="37"/>
  <c r="SQN460" i="37"/>
  <c r="SQO460" i="37"/>
  <c r="SQP460" i="37"/>
  <c r="SQQ460" i="37"/>
  <c r="SQR460" i="37"/>
  <c r="SQS460" i="37"/>
  <c r="SQT460" i="37"/>
  <c r="SQU460" i="37"/>
  <c r="SQV460" i="37"/>
  <c r="SQW460" i="37"/>
  <c r="SQX460" i="37"/>
  <c r="SQY460" i="37"/>
  <c r="SQZ460" i="37"/>
  <c r="SRA460" i="37"/>
  <c r="SRB460" i="37"/>
  <c r="SRC460" i="37"/>
  <c r="SRD460" i="37"/>
  <c r="SRE460" i="37"/>
  <c r="SRF460" i="37"/>
  <c r="SRG460" i="37"/>
  <c r="SRH460" i="37"/>
  <c r="SRI460" i="37"/>
  <c r="SRJ460" i="37"/>
  <c r="SRK460" i="37"/>
  <c r="SRL460" i="37"/>
  <c r="SRM460" i="37"/>
  <c r="SRN460" i="37"/>
  <c r="SRO460" i="37"/>
  <c r="SRP460" i="37"/>
  <c r="SRQ460" i="37"/>
  <c r="SRR460" i="37"/>
  <c r="SRS460" i="37"/>
  <c r="SRT460" i="37"/>
  <c r="SRU460" i="37"/>
  <c r="SRV460" i="37"/>
  <c r="SRW460" i="37"/>
  <c r="SRX460" i="37"/>
  <c r="SRY460" i="37"/>
  <c r="SRZ460" i="37"/>
  <c r="SSA460" i="37"/>
  <c r="SSB460" i="37"/>
  <c r="SSC460" i="37"/>
  <c r="SSD460" i="37"/>
  <c r="SSE460" i="37"/>
  <c r="SSF460" i="37"/>
  <c r="SSG460" i="37"/>
  <c r="SSH460" i="37"/>
  <c r="SSI460" i="37"/>
  <c r="SSJ460" i="37"/>
  <c r="SSK460" i="37"/>
  <c r="SSL460" i="37"/>
  <c r="SSM460" i="37"/>
  <c r="SSN460" i="37"/>
  <c r="SSO460" i="37"/>
  <c r="SSP460" i="37"/>
  <c r="SSQ460" i="37"/>
  <c r="SSR460" i="37"/>
  <c r="SSS460" i="37"/>
  <c r="SST460" i="37"/>
  <c r="SSU460" i="37"/>
  <c r="SSV460" i="37"/>
  <c r="SSW460" i="37"/>
  <c r="SSX460" i="37"/>
  <c r="SSY460" i="37"/>
  <c r="SSZ460" i="37"/>
  <c r="STA460" i="37"/>
  <c r="STB460" i="37"/>
  <c r="STC460" i="37"/>
  <c r="STD460" i="37"/>
  <c r="STE460" i="37"/>
  <c r="STF460" i="37"/>
  <c r="STG460" i="37"/>
  <c r="STH460" i="37"/>
  <c r="STI460" i="37"/>
  <c r="STJ460" i="37"/>
  <c r="STK460" i="37"/>
  <c r="STL460" i="37"/>
  <c r="STM460" i="37"/>
  <c r="STN460" i="37"/>
  <c r="STO460" i="37"/>
  <c r="STP460" i="37"/>
  <c r="STQ460" i="37"/>
  <c r="STR460" i="37"/>
  <c r="STS460" i="37"/>
  <c r="STT460" i="37"/>
  <c r="STU460" i="37"/>
  <c r="STV460" i="37"/>
  <c r="STW460" i="37"/>
  <c r="STX460" i="37"/>
  <c r="STY460" i="37"/>
  <c r="STZ460" i="37"/>
  <c r="SUA460" i="37"/>
  <c r="SUB460" i="37"/>
  <c r="SUC460" i="37"/>
  <c r="SUD460" i="37"/>
  <c r="SUE460" i="37"/>
  <c r="SUF460" i="37"/>
  <c r="SUG460" i="37"/>
  <c r="SUH460" i="37"/>
  <c r="SUI460" i="37"/>
  <c r="SUJ460" i="37"/>
  <c r="SUK460" i="37"/>
  <c r="SUL460" i="37"/>
  <c r="SUM460" i="37"/>
  <c r="SUN460" i="37"/>
  <c r="SUO460" i="37"/>
  <c r="SUP460" i="37"/>
  <c r="SUQ460" i="37"/>
  <c r="SUR460" i="37"/>
  <c r="SUS460" i="37"/>
  <c r="SUT460" i="37"/>
  <c r="SUU460" i="37"/>
  <c r="SUV460" i="37"/>
  <c r="SUW460" i="37"/>
  <c r="SUX460" i="37"/>
  <c r="SUY460" i="37"/>
  <c r="SUZ460" i="37"/>
  <c r="SVA460" i="37"/>
  <c r="SVB460" i="37"/>
  <c r="SVC460" i="37"/>
  <c r="SVD460" i="37"/>
  <c r="SVE460" i="37"/>
  <c r="SVF460" i="37"/>
  <c r="SVG460" i="37"/>
  <c r="SVH460" i="37"/>
  <c r="SVI460" i="37"/>
  <c r="SVJ460" i="37"/>
  <c r="SVK460" i="37"/>
  <c r="SVL460" i="37"/>
  <c r="SVM460" i="37"/>
  <c r="SVN460" i="37"/>
  <c r="SVO460" i="37"/>
  <c r="SVP460" i="37"/>
  <c r="SVQ460" i="37"/>
  <c r="SVR460" i="37"/>
  <c r="SVS460" i="37"/>
  <c r="SVT460" i="37"/>
  <c r="SVU460" i="37"/>
  <c r="SVV460" i="37"/>
  <c r="SVW460" i="37"/>
  <c r="SVX460" i="37"/>
  <c r="SVY460" i="37"/>
  <c r="SVZ460" i="37"/>
  <c r="SWA460" i="37"/>
  <c r="SWB460" i="37"/>
  <c r="SWC460" i="37"/>
  <c r="SWD460" i="37"/>
  <c r="SWE460" i="37"/>
  <c r="SWF460" i="37"/>
  <c r="SWG460" i="37"/>
  <c r="SWH460" i="37"/>
  <c r="SWI460" i="37"/>
  <c r="SWJ460" i="37"/>
  <c r="SWK460" i="37"/>
  <c r="SWL460" i="37"/>
  <c r="SWM460" i="37"/>
  <c r="SWN460" i="37"/>
  <c r="SWO460" i="37"/>
  <c r="SWP460" i="37"/>
  <c r="SWQ460" i="37"/>
  <c r="SWR460" i="37"/>
  <c r="SWS460" i="37"/>
  <c r="SWT460" i="37"/>
  <c r="SWU460" i="37"/>
  <c r="SWV460" i="37"/>
  <c r="SWW460" i="37"/>
  <c r="SWX460" i="37"/>
  <c r="SWY460" i="37"/>
  <c r="SWZ460" i="37"/>
  <c r="SXA460" i="37"/>
  <c r="SXB460" i="37"/>
  <c r="SXC460" i="37"/>
  <c r="SXD460" i="37"/>
  <c r="SXE460" i="37"/>
  <c r="SXF460" i="37"/>
  <c r="SXG460" i="37"/>
  <c r="SXH460" i="37"/>
  <c r="SXI460" i="37"/>
  <c r="SXJ460" i="37"/>
  <c r="SXK460" i="37"/>
  <c r="SXL460" i="37"/>
  <c r="SXM460" i="37"/>
  <c r="SXN460" i="37"/>
  <c r="SXO460" i="37"/>
  <c r="SXP460" i="37"/>
  <c r="SXQ460" i="37"/>
  <c r="SXR460" i="37"/>
  <c r="SXS460" i="37"/>
  <c r="SXT460" i="37"/>
  <c r="SXU460" i="37"/>
  <c r="SXV460" i="37"/>
  <c r="SXW460" i="37"/>
  <c r="SXX460" i="37"/>
  <c r="SXY460" i="37"/>
  <c r="SXZ460" i="37"/>
  <c r="SYA460" i="37"/>
  <c r="SYB460" i="37"/>
  <c r="SYC460" i="37"/>
  <c r="SYD460" i="37"/>
  <c r="SYE460" i="37"/>
  <c r="SYF460" i="37"/>
  <c r="SYG460" i="37"/>
  <c r="SYH460" i="37"/>
  <c r="SYI460" i="37"/>
  <c r="SYJ460" i="37"/>
  <c r="SYK460" i="37"/>
  <c r="SYL460" i="37"/>
  <c r="SYM460" i="37"/>
  <c r="SYN460" i="37"/>
  <c r="SYO460" i="37"/>
  <c r="SYP460" i="37"/>
  <c r="SYQ460" i="37"/>
  <c r="SYR460" i="37"/>
  <c r="SYS460" i="37"/>
  <c r="SYT460" i="37"/>
  <c r="SYU460" i="37"/>
  <c r="SYV460" i="37"/>
  <c r="SYW460" i="37"/>
  <c r="SYX460" i="37"/>
  <c r="SYY460" i="37"/>
  <c r="SYZ460" i="37"/>
  <c r="SZA460" i="37"/>
  <c r="SZB460" i="37"/>
  <c r="SZC460" i="37"/>
  <c r="SZD460" i="37"/>
  <c r="SZE460" i="37"/>
  <c r="SZF460" i="37"/>
  <c r="SZG460" i="37"/>
  <c r="SZH460" i="37"/>
  <c r="SZI460" i="37"/>
  <c r="SZJ460" i="37"/>
  <c r="SZK460" i="37"/>
  <c r="SZL460" i="37"/>
  <c r="SZM460" i="37"/>
  <c r="SZN460" i="37"/>
  <c r="SZO460" i="37"/>
  <c r="SZP460" i="37"/>
  <c r="SZQ460" i="37"/>
  <c r="SZR460" i="37"/>
  <c r="SZS460" i="37"/>
  <c r="SZT460" i="37"/>
  <c r="SZU460" i="37"/>
  <c r="SZV460" i="37"/>
  <c r="SZW460" i="37"/>
  <c r="SZX460" i="37"/>
  <c r="SZY460" i="37"/>
  <c r="SZZ460" i="37"/>
  <c r="TAA460" i="37"/>
  <c r="TAB460" i="37"/>
  <c r="TAC460" i="37"/>
  <c r="TAD460" i="37"/>
  <c r="TAE460" i="37"/>
  <c r="TAF460" i="37"/>
  <c r="TAG460" i="37"/>
  <c r="TAH460" i="37"/>
  <c r="TAI460" i="37"/>
  <c r="TAJ460" i="37"/>
  <c r="TAK460" i="37"/>
  <c r="TAL460" i="37"/>
  <c r="TAM460" i="37"/>
  <c r="TAN460" i="37"/>
  <c r="TAO460" i="37"/>
  <c r="TAP460" i="37"/>
  <c r="TAQ460" i="37"/>
  <c r="TAR460" i="37"/>
  <c r="TAS460" i="37"/>
  <c r="TAT460" i="37"/>
  <c r="TAU460" i="37"/>
  <c r="TAV460" i="37"/>
  <c r="TAW460" i="37"/>
  <c r="TAX460" i="37"/>
  <c r="TAY460" i="37"/>
  <c r="TAZ460" i="37"/>
  <c r="TBA460" i="37"/>
  <c r="TBB460" i="37"/>
  <c r="TBC460" i="37"/>
  <c r="TBD460" i="37"/>
  <c r="TBE460" i="37"/>
  <c r="TBF460" i="37"/>
  <c r="TBG460" i="37"/>
  <c r="TBH460" i="37"/>
  <c r="TBI460" i="37"/>
  <c r="TBJ460" i="37"/>
  <c r="TBK460" i="37"/>
  <c r="TBL460" i="37"/>
  <c r="TBM460" i="37"/>
  <c r="TBN460" i="37"/>
  <c r="TBO460" i="37"/>
  <c r="TBP460" i="37"/>
  <c r="TBQ460" i="37"/>
  <c r="TBR460" i="37"/>
  <c r="TBS460" i="37"/>
  <c r="TBT460" i="37"/>
  <c r="TBU460" i="37"/>
  <c r="TBV460" i="37"/>
  <c r="TBW460" i="37"/>
  <c r="TBX460" i="37"/>
  <c r="TBY460" i="37"/>
  <c r="TBZ460" i="37"/>
  <c r="TCA460" i="37"/>
  <c r="TCB460" i="37"/>
  <c r="TCC460" i="37"/>
  <c r="TCD460" i="37"/>
  <c r="TCE460" i="37"/>
  <c r="TCF460" i="37"/>
  <c r="TCG460" i="37"/>
  <c r="TCH460" i="37"/>
  <c r="TCI460" i="37"/>
  <c r="TCJ460" i="37"/>
  <c r="TCK460" i="37"/>
  <c r="TCL460" i="37"/>
  <c r="TCM460" i="37"/>
  <c r="TCN460" i="37"/>
  <c r="TCO460" i="37"/>
  <c r="TCP460" i="37"/>
  <c r="TCQ460" i="37"/>
  <c r="TCR460" i="37"/>
  <c r="TCS460" i="37"/>
  <c r="TCT460" i="37"/>
  <c r="TCU460" i="37"/>
  <c r="TCV460" i="37"/>
  <c r="TCW460" i="37"/>
  <c r="TCX460" i="37"/>
  <c r="TCY460" i="37"/>
  <c r="TCZ460" i="37"/>
  <c r="TDA460" i="37"/>
  <c r="TDB460" i="37"/>
  <c r="TDC460" i="37"/>
  <c r="TDD460" i="37"/>
  <c r="TDE460" i="37"/>
  <c r="TDF460" i="37"/>
  <c r="TDG460" i="37"/>
  <c r="TDH460" i="37"/>
  <c r="TDI460" i="37"/>
  <c r="TDJ460" i="37"/>
  <c r="TDK460" i="37"/>
  <c r="TDL460" i="37"/>
  <c r="TDM460" i="37"/>
  <c r="TDN460" i="37"/>
  <c r="TDO460" i="37"/>
  <c r="TDP460" i="37"/>
  <c r="TDQ460" i="37"/>
  <c r="TDR460" i="37"/>
  <c r="TDS460" i="37"/>
  <c r="TDT460" i="37"/>
  <c r="TDU460" i="37"/>
  <c r="TDV460" i="37"/>
  <c r="TDW460" i="37"/>
  <c r="TDX460" i="37"/>
  <c r="TDY460" i="37"/>
  <c r="TDZ460" i="37"/>
  <c r="TEA460" i="37"/>
  <c r="TEB460" i="37"/>
  <c r="TEC460" i="37"/>
  <c r="TED460" i="37"/>
  <c r="TEE460" i="37"/>
  <c r="TEF460" i="37"/>
  <c r="TEG460" i="37"/>
  <c r="TEH460" i="37"/>
  <c r="TEI460" i="37"/>
  <c r="TEJ460" i="37"/>
  <c r="TEK460" i="37"/>
  <c r="TEL460" i="37"/>
  <c r="TEM460" i="37"/>
  <c r="TEN460" i="37"/>
  <c r="TEO460" i="37"/>
  <c r="TEP460" i="37"/>
  <c r="TEQ460" i="37"/>
  <c r="TER460" i="37"/>
  <c r="TES460" i="37"/>
  <c r="TET460" i="37"/>
  <c r="TEU460" i="37"/>
  <c r="TEV460" i="37"/>
  <c r="TEW460" i="37"/>
  <c r="TEX460" i="37"/>
  <c r="TEY460" i="37"/>
  <c r="TEZ460" i="37"/>
  <c r="TFA460" i="37"/>
  <c r="TFB460" i="37"/>
  <c r="TFC460" i="37"/>
  <c r="TFD460" i="37"/>
  <c r="TFE460" i="37"/>
  <c r="TFF460" i="37"/>
  <c r="TFG460" i="37"/>
  <c r="TFH460" i="37"/>
  <c r="TFI460" i="37"/>
  <c r="TFJ460" i="37"/>
  <c r="TFK460" i="37"/>
  <c r="TFL460" i="37"/>
  <c r="TFM460" i="37"/>
  <c r="TFN460" i="37"/>
  <c r="TFO460" i="37"/>
  <c r="TFP460" i="37"/>
  <c r="TFQ460" i="37"/>
  <c r="TFR460" i="37"/>
  <c r="TFS460" i="37"/>
  <c r="TFT460" i="37"/>
  <c r="TFU460" i="37"/>
  <c r="TFV460" i="37"/>
  <c r="TFW460" i="37"/>
  <c r="TFX460" i="37"/>
  <c r="TFY460" i="37"/>
  <c r="TFZ460" i="37"/>
  <c r="TGA460" i="37"/>
  <c r="TGB460" i="37"/>
  <c r="TGC460" i="37"/>
  <c r="TGD460" i="37"/>
  <c r="TGE460" i="37"/>
  <c r="TGF460" i="37"/>
  <c r="TGG460" i="37"/>
  <c r="TGH460" i="37"/>
  <c r="TGI460" i="37"/>
  <c r="TGJ460" i="37"/>
  <c r="TGK460" i="37"/>
  <c r="TGL460" i="37"/>
  <c r="TGM460" i="37"/>
  <c r="TGN460" i="37"/>
  <c r="TGO460" i="37"/>
  <c r="TGP460" i="37"/>
  <c r="TGQ460" i="37"/>
  <c r="TGR460" i="37"/>
  <c r="TGS460" i="37"/>
  <c r="TGT460" i="37"/>
  <c r="TGU460" i="37"/>
  <c r="TGV460" i="37"/>
  <c r="TGW460" i="37"/>
  <c r="TGX460" i="37"/>
  <c r="TGY460" i="37"/>
  <c r="TGZ460" i="37"/>
  <c r="THA460" i="37"/>
  <c r="THB460" i="37"/>
  <c r="THC460" i="37"/>
  <c r="THD460" i="37"/>
  <c r="THE460" i="37"/>
  <c r="THF460" i="37"/>
  <c r="THG460" i="37"/>
  <c r="THH460" i="37"/>
  <c r="THI460" i="37"/>
  <c r="THJ460" i="37"/>
  <c r="THK460" i="37"/>
  <c r="THL460" i="37"/>
  <c r="THM460" i="37"/>
  <c r="THN460" i="37"/>
  <c r="THO460" i="37"/>
  <c r="THP460" i="37"/>
  <c r="THQ460" i="37"/>
  <c r="THR460" i="37"/>
  <c r="THS460" i="37"/>
  <c r="THT460" i="37"/>
  <c r="THU460" i="37"/>
  <c r="THV460" i="37"/>
  <c r="THW460" i="37"/>
  <c r="THX460" i="37"/>
  <c r="THY460" i="37"/>
  <c r="THZ460" i="37"/>
  <c r="TIA460" i="37"/>
  <c r="TIB460" i="37"/>
  <c r="TIC460" i="37"/>
  <c r="TID460" i="37"/>
  <c r="TIE460" i="37"/>
  <c r="TIF460" i="37"/>
  <c r="TIG460" i="37"/>
  <c r="TIH460" i="37"/>
  <c r="TII460" i="37"/>
  <c r="TIJ460" i="37"/>
  <c r="TIK460" i="37"/>
  <c r="TIL460" i="37"/>
  <c r="TIM460" i="37"/>
  <c r="TIN460" i="37"/>
  <c r="TIO460" i="37"/>
  <c r="TIP460" i="37"/>
  <c r="TIQ460" i="37"/>
  <c r="TIR460" i="37"/>
  <c r="TIS460" i="37"/>
  <c r="TIT460" i="37"/>
  <c r="TIU460" i="37"/>
  <c r="TIV460" i="37"/>
  <c r="TIW460" i="37"/>
  <c r="TIX460" i="37"/>
  <c r="TIY460" i="37"/>
  <c r="TIZ460" i="37"/>
  <c r="TJA460" i="37"/>
  <c r="TJB460" i="37"/>
  <c r="TJC460" i="37"/>
  <c r="TJD460" i="37"/>
  <c r="TJE460" i="37"/>
  <c r="TJF460" i="37"/>
  <c r="TJG460" i="37"/>
  <c r="TJH460" i="37"/>
  <c r="TJI460" i="37"/>
  <c r="TJJ460" i="37"/>
  <c r="TJK460" i="37"/>
  <c r="TJL460" i="37"/>
  <c r="TJM460" i="37"/>
  <c r="TJN460" i="37"/>
  <c r="TJO460" i="37"/>
  <c r="TJP460" i="37"/>
  <c r="TJQ460" i="37"/>
  <c r="TJR460" i="37"/>
  <c r="TJS460" i="37"/>
  <c r="TJT460" i="37"/>
  <c r="TJU460" i="37"/>
  <c r="TJV460" i="37"/>
  <c r="TJW460" i="37"/>
  <c r="TJX460" i="37"/>
  <c r="TJY460" i="37"/>
  <c r="TJZ460" i="37"/>
  <c r="TKA460" i="37"/>
  <c r="TKB460" i="37"/>
  <c r="TKC460" i="37"/>
  <c r="TKD460" i="37"/>
  <c r="TKE460" i="37"/>
  <c r="TKF460" i="37"/>
  <c r="TKG460" i="37"/>
  <c r="TKH460" i="37"/>
  <c r="TKI460" i="37"/>
  <c r="TKJ460" i="37"/>
  <c r="TKK460" i="37"/>
  <c r="TKL460" i="37"/>
  <c r="TKM460" i="37"/>
  <c r="TKN460" i="37"/>
  <c r="TKO460" i="37"/>
  <c r="TKP460" i="37"/>
  <c r="TKQ460" i="37"/>
  <c r="TKR460" i="37"/>
  <c r="TKS460" i="37"/>
  <c r="TKT460" i="37"/>
  <c r="TKU460" i="37"/>
  <c r="TKV460" i="37"/>
  <c r="TKW460" i="37"/>
  <c r="TKX460" i="37"/>
  <c r="TKY460" i="37"/>
  <c r="TKZ460" i="37"/>
  <c r="TLA460" i="37"/>
  <c r="TLB460" i="37"/>
  <c r="TLC460" i="37"/>
  <c r="TLD460" i="37"/>
  <c r="TLE460" i="37"/>
  <c r="TLF460" i="37"/>
  <c r="TLG460" i="37"/>
  <c r="TLH460" i="37"/>
  <c r="TLI460" i="37"/>
  <c r="TLJ460" i="37"/>
  <c r="TLK460" i="37"/>
  <c r="TLL460" i="37"/>
  <c r="TLM460" i="37"/>
  <c r="TLN460" i="37"/>
  <c r="TLO460" i="37"/>
  <c r="TLP460" i="37"/>
  <c r="TLQ460" i="37"/>
  <c r="TLR460" i="37"/>
  <c r="TLS460" i="37"/>
  <c r="TLT460" i="37"/>
  <c r="TLU460" i="37"/>
  <c r="TLV460" i="37"/>
  <c r="TLW460" i="37"/>
  <c r="TLX460" i="37"/>
  <c r="TLY460" i="37"/>
  <c r="TLZ460" i="37"/>
  <c r="TMA460" i="37"/>
  <c r="TMB460" i="37"/>
  <c r="TMC460" i="37"/>
  <c r="TMD460" i="37"/>
  <c r="TME460" i="37"/>
  <c r="TMF460" i="37"/>
  <c r="TMG460" i="37"/>
  <c r="TMH460" i="37"/>
  <c r="TMI460" i="37"/>
  <c r="TMJ460" i="37"/>
  <c r="TMK460" i="37"/>
  <c r="TML460" i="37"/>
  <c r="TMM460" i="37"/>
  <c r="TMN460" i="37"/>
  <c r="TMO460" i="37"/>
  <c r="TMP460" i="37"/>
  <c r="TMQ460" i="37"/>
  <c r="TMR460" i="37"/>
  <c r="TMS460" i="37"/>
  <c r="TMT460" i="37"/>
  <c r="TMU460" i="37"/>
  <c r="TMV460" i="37"/>
  <c r="TMW460" i="37"/>
  <c r="TMX460" i="37"/>
  <c r="TMY460" i="37"/>
  <c r="TMZ460" i="37"/>
  <c r="TNA460" i="37"/>
  <c r="TNB460" i="37"/>
  <c r="TNC460" i="37"/>
  <c r="TND460" i="37"/>
  <c r="TNE460" i="37"/>
  <c r="TNF460" i="37"/>
  <c r="TNG460" i="37"/>
  <c r="TNH460" i="37"/>
  <c r="TNI460" i="37"/>
  <c r="TNJ460" i="37"/>
  <c r="TNK460" i="37"/>
  <c r="TNL460" i="37"/>
  <c r="TNM460" i="37"/>
  <c r="TNN460" i="37"/>
  <c r="TNO460" i="37"/>
  <c r="TNP460" i="37"/>
  <c r="TNQ460" i="37"/>
  <c r="TNR460" i="37"/>
  <c r="TNS460" i="37"/>
  <c r="TNT460" i="37"/>
  <c r="TNU460" i="37"/>
  <c r="TNV460" i="37"/>
  <c r="TNW460" i="37"/>
  <c r="TNX460" i="37"/>
  <c r="TNY460" i="37"/>
  <c r="TNZ460" i="37"/>
  <c r="TOA460" i="37"/>
  <c r="TOB460" i="37"/>
  <c r="TOC460" i="37"/>
  <c r="TOD460" i="37"/>
  <c r="TOE460" i="37"/>
  <c r="TOF460" i="37"/>
  <c r="TOG460" i="37"/>
  <c r="TOH460" i="37"/>
  <c r="TOI460" i="37"/>
  <c r="TOJ460" i="37"/>
  <c r="TOK460" i="37"/>
  <c r="TOL460" i="37"/>
  <c r="TOM460" i="37"/>
  <c r="TON460" i="37"/>
  <c r="TOO460" i="37"/>
  <c r="TOP460" i="37"/>
  <c r="TOQ460" i="37"/>
  <c r="TOR460" i="37"/>
  <c r="TOS460" i="37"/>
  <c r="TOT460" i="37"/>
  <c r="TOU460" i="37"/>
  <c r="TOV460" i="37"/>
  <c r="TOW460" i="37"/>
  <c r="TOX460" i="37"/>
  <c r="TOY460" i="37"/>
  <c r="TOZ460" i="37"/>
  <c r="TPA460" i="37"/>
  <c r="TPB460" i="37"/>
  <c r="TPC460" i="37"/>
  <c r="TPD460" i="37"/>
  <c r="TPE460" i="37"/>
  <c r="TPF460" i="37"/>
  <c r="TPG460" i="37"/>
  <c r="TPH460" i="37"/>
  <c r="TPI460" i="37"/>
  <c r="TPJ460" i="37"/>
  <c r="TPK460" i="37"/>
  <c r="TPL460" i="37"/>
  <c r="TPM460" i="37"/>
  <c r="TPN460" i="37"/>
  <c r="TPO460" i="37"/>
  <c r="TPP460" i="37"/>
  <c r="TPQ460" i="37"/>
  <c r="TPR460" i="37"/>
  <c r="TPS460" i="37"/>
  <c r="TPT460" i="37"/>
  <c r="TPU460" i="37"/>
  <c r="TPV460" i="37"/>
  <c r="TPW460" i="37"/>
  <c r="TPX460" i="37"/>
  <c r="TPY460" i="37"/>
  <c r="TPZ460" i="37"/>
  <c r="TQA460" i="37"/>
  <c r="TQB460" i="37"/>
  <c r="TQC460" i="37"/>
  <c r="TQD460" i="37"/>
  <c r="TQE460" i="37"/>
  <c r="TQF460" i="37"/>
  <c r="TQG460" i="37"/>
  <c r="TQH460" i="37"/>
  <c r="TQI460" i="37"/>
  <c r="TQJ460" i="37"/>
  <c r="TQK460" i="37"/>
  <c r="TQL460" i="37"/>
  <c r="TQM460" i="37"/>
  <c r="TQN460" i="37"/>
  <c r="TQO460" i="37"/>
  <c r="TQP460" i="37"/>
  <c r="TQQ460" i="37"/>
  <c r="TQR460" i="37"/>
  <c r="TQS460" i="37"/>
  <c r="TQT460" i="37"/>
  <c r="TQU460" i="37"/>
  <c r="TQV460" i="37"/>
  <c r="TQW460" i="37"/>
  <c r="TQX460" i="37"/>
  <c r="TQY460" i="37"/>
  <c r="TQZ460" i="37"/>
  <c r="TRA460" i="37"/>
  <c r="TRB460" i="37"/>
  <c r="TRC460" i="37"/>
  <c r="TRD460" i="37"/>
  <c r="TRE460" i="37"/>
  <c r="TRF460" i="37"/>
  <c r="TRG460" i="37"/>
  <c r="TRH460" i="37"/>
  <c r="TRI460" i="37"/>
  <c r="TRJ460" i="37"/>
  <c r="TRK460" i="37"/>
  <c r="TRL460" i="37"/>
  <c r="TRM460" i="37"/>
  <c r="TRN460" i="37"/>
  <c r="TRO460" i="37"/>
  <c r="TRP460" i="37"/>
  <c r="TRQ460" i="37"/>
  <c r="TRR460" i="37"/>
  <c r="TRS460" i="37"/>
  <c r="TRT460" i="37"/>
  <c r="TRU460" i="37"/>
  <c r="TRV460" i="37"/>
  <c r="TRW460" i="37"/>
  <c r="TRX460" i="37"/>
  <c r="TRY460" i="37"/>
  <c r="TRZ460" i="37"/>
  <c r="TSA460" i="37"/>
  <c r="TSB460" i="37"/>
  <c r="TSC460" i="37"/>
  <c r="TSD460" i="37"/>
  <c r="TSE460" i="37"/>
  <c r="TSF460" i="37"/>
  <c r="TSG460" i="37"/>
  <c r="TSH460" i="37"/>
  <c r="TSI460" i="37"/>
  <c r="TSJ460" i="37"/>
  <c r="TSK460" i="37"/>
  <c r="TSL460" i="37"/>
  <c r="TSM460" i="37"/>
  <c r="TSN460" i="37"/>
  <c r="TSO460" i="37"/>
  <c r="TSP460" i="37"/>
  <c r="TSQ460" i="37"/>
  <c r="TSR460" i="37"/>
  <c r="TSS460" i="37"/>
  <c r="TST460" i="37"/>
  <c r="TSU460" i="37"/>
  <c r="TSV460" i="37"/>
  <c r="TSW460" i="37"/>
  <c r="TSX460" i="37"/>
  <c r="TSY460" i="37"/>
  <c r="TSZ460" i="37"/>
  <c r="TTA460" i="37"/>
  <c r="TTB460" i="37"/>
  <c r="TTC460" i="37"/>
  <c r="TTD460" i="37"/>
  <c r="TTE460" i="37"/>
  <c r="TTF460" i="37"/>
  <c r="TTG460" i="37"/>
  <c r="TTH460" i="37"/>
  <c r="TTI460" i="37"/>
  <c r="TTJ460" i="37"/>
  <c r="TTK460" i="37"/>
  <c r="TTL460" i="37"/>
  <c r="TTM460" i="37"/>
  <c r="TTN460" i="37"/>
  <c r="TTO460" i="37"/>
  <c r="TTP460" i="37"/>
  <c r="TTQ460" i="37"/>
  <c r="TTR460" i="37"/>
  <c r="TTS460" i="37"/>
  <c r="TTT460" i="37"/>
  <c r="TTU460" i="37"/>
  <c r="TTV460" i="37"/>
  <c r="TTW460" i="37"/>
  <c r="TTX460" i="37"/>
  <c r="TTY460" i="37"/>
  <c r="TTZ460" i="37"/>
  <c r="TUA460" i="37"/>
  <c r="TUB460" i="37"/>
  <c r="TUC460" i="37"/>
  <c r="TUD460" i="37"/>
  <c r="TUE460" i="37"/>
  <c r="TUF460" i="37"/>
  <c r="TUG460" i="37"/>
  <c r="TUH460" i="37"/>
  <c r="TUI460" i="37"/>
  <c r="TUJ460" i="37"/>
  <c r="TUK460" i="37"/>
  <c r="TUL460" i="37"/>
  <c r="TUM460" i="37"/>
  <c r="TUN460" i="37"/>
  <c r="TUO460" i="37"/>
  <c r="TUP460" i="37"/>
  <c r="TUQ460" i="37"/>
  <c r="TUR460" i="37"/>
  <c r="TUS460" i="37"/>
  <c r="TUT460" i="37"/>
  <c r="TUU460" i="37"/>
  <c r="TUV460" i="37"/>
  <c r="TUW460" i="37"/>
  <c r="TUX460" i="37"/>
  <c r="TUY460" i="37"/>
  <c r="TUZ460" i="37"/>
  <c r="TVA460" i="37"/>
  <c r="TVB460" i="37"/>
  <c r="TVC460" i="37"/>
  <c r="TVD460" i="37"/>
  <c r="TVE460" i="37"/>
  <c r="TVF460" i="37"/>
  <c r="TVG460" i="37"/>
  <c r="TVH460" i="37"/>
  <c r="TVI460" i="37"/>
  <c r="TVJ460" i="37"/>
  <c r="TVK460" i="37"/>
  <c r="TVL460" i="37"/>
  <c r="TVM460" i="37"/>
  <c r="TVN460" i="37"/>
  <c r="TVO460" i="37"/>
  <c r="TVP460" i="37"/>
  <c r="TVQ460" i="37"/>
  <c r="TVR460" i="37"/>
  <c r="TVS460" i="37"/>
  <c r="TVT460" i="37"/>
  <c r="TVU460" i="37"/>
  <c r="TVV460" i="37"/>
  <c r="TVW460" i="37"/>
  <c r="TVX460" i="37"/>
  <c r="TVY460" i="37"/>
  <c r="TVZ460" i="37"/>
  <c r="TWA460" i="37"/>
  <c r="TWB460" i="37"/>
  <c r="TWC460" i="37"/>
  <c r="TWD460" i="37"/>
  <c r="TWE460" i="37"/>
  <c r="TWF460" i="37"/>
  <c r="TWG460" i="37"/>
  <c r="TWH460" i="37"/>
  <c r="TWI460" i="37"/>
  <c r="TWJ460" i="37"/>
  <c r="TWK460" i="37"/>
  <c r="TWL460" i="37"/>
  <c r="TWM460" i="37"/>
  <c r="TWN460" i="37"/>
  <c r="TWO460" i="37"/>
  <c r="TWP460" i="37"/>
  <c r="TWQ460" i="37"/>
  <c r="TWR460" i="37"/>
  <c r="TWS460" i="37"/>
  <c r="TWT460" i="37"/>
  <c r="TWU460" i="37"/>
  <c r="TWV460" i="37"/>
  <c r="TWW460" i="37"/>
  <c r="TWX460" i="37"/>
  <c r="TWY460" i="37"/>
  <c r="TWZ460" i="37"/>
  <c r="TXA460" i="37"/>
  <c r="TXB460" i="37"/>
  <c r="TXC460" i="37"/>
  <c r="TXD460" i="37"/>
  <c r="TXE460" i="37"/>
  <c r="TXF460" i="37"/>
  <c r="TXG460" i="37"/>
  <c r="TXH460" i="37"/>
  <c r="TXI460" i="37"/>
  <c r="TXJ460" i="37"/>
  <c r="TXK460" i="37"/>
  <c r="TXL460" i="37"/>
  <c r="TXM460" i="37"/>
  <c r="TXN460" i="37"/>
  <c r="TXO460" i="37"/>
  <c r="TXP460" i="37"/>
  <c r="TXQ460" i="37"/>
  <c r="TXR460" i="37"/>
  <c r="TXS460" i="37"/>
  <c r="TXT460" i="37"/>
  <c r="TXU460" i="37"/>
  <c r="TXV460" i="37"/>
  <c r="TXW460" i="37"/>
  <c r="TXX460" i="37"/>
  <c r="TXY460" i="37"/>
  <c r="TXZ460" i="37"/>
  <c r="TYA460" i="37"/>
  <c r="TYB460" i="37"/>
  <c r="TYC460" i="37"/>
  <c r="TYD460" i="37"/>
  <c r="TYE460" i="37"/>
  <c r="TYF460" i="37"/>
  <c r="TYG460" i="37"/>
  <c r="TYH460" i="37"/>
  <c r="TYI460" i="37"/>
  <c r="TYJ460" i="37"/>
  <c r="TYK460" i="37"/>
  <c r="TYL460" i="37"/>
  <c r="TYM460" i="37"/>
  <c r="TYN460" i="37"/>
  <c r="TYO460" i="37"/>
  <c r="TYP460" i="37"/>
  <c r="TYQ460" i="37"/>
  <c r="TYR460" i="37"/>
  <c r="TYS460" i="37"/>
  <c r="TYT460" i="37"/>
  <c r="TYU460" i="37"/>
  <c r="TYV460" i="37"/>
  <c r="TYW460" i="37"/>
  <c r="TYX460" i="37"/>
  <c r="TYY460" i="37"/>
  <c r="TYZ460" i="37"/>
  <c r="TZA460" i="37"/>
  <c r="TZB460" i="37"/>
  <c r="TZC460" i="37"/>
  <c r="TZD460" i="37"/>
  <c r="TZE460" i="37"/>
  <c r="TZF460" i="37"/>
  <c r="TZG460" i="37"/>
  <c r="TZH460" i="37"/>
  <c r="TZI460" i="37"/>
  <c r="TZJ460" i="37"/>
  <c r="TZK460" i="37"/>
  <c r="TZL460" i="37"/>
  <c r="TZM460" i="37"/>
  <c r="TZN460" i="37"/>
  <c r="TZO460" i="37"/>
  <c r="TZP460" i="37"/>
  <c r="TZQ460" i="37"/>
  <c r="TZR460" i="37"/>
  <c r="TZS460" i="37"/>
  <c r="TZT460" i="37"/>
  <c r="TZU460" i="37"/>
  <c r="TZV460" i="37"/>
  <c r="TZW460" i="37"/>
  <c r="TZX460" i="37"/>
  <c r="TZY460" i="37"/>
  <c r="TZZ460" i="37"/>
  <c r="UAA460" i="37"/>
  <c r="UAB460" i="37"/>
  <c r="UAC460" i="37"/>
  <c r="UAD460" i="37"/>
  <c r="UAE460" i="37"/>
  <c r="UAF460" i="37"/>
  <c r="UAG460" i="37"/>
  <c r="UAH460" i="37"/>
  <c r="UAI460" i="37"/>
  <c r="UAJ460" i="37"/>
  <c r="UAK460" i="37"/>
  <c r="UAL460" i="37"/>
  <c r="UAM460" i="37"/>
  <c r="UAN460" i="37"/>
  <c r="UAO460" i="37"/>
  <c r="UAP460" i="37"/>
  <c r="UAQ460" i="37"/>
  <c r="UAR460" i="37"/>
  <c r="UAS460" i="37"/>
  <c r="UAT460" i="37"/>
  <c r="UAU460" i="37"/>
  <c r="UAV460" i="37"/>
  <c r="UAW460" i="37"/>
  <c r="UAX460" i="37"/>
  <c r="UAY460" i="37"/>
  <c r="UAZ460" i="37"/>
  <c r="UBA460" i="37"/>
  <c r="UBB460" i="37"/>
  <c r="UBC460" i="37"/>
  <c r="UBD460" i="37"/>
  <c r="UBE460" i="37"/>
  <c r="UBF460" i="37"/>
  <c r="UBG460" i="37"/>
  <c r="UBH460" i="37"/>
  <c r="UBI460" i="37"/>
  <c r="UBJ460" i="37"/>
  <c r="UBK460" i="37"/>
  <c r="UBL460" i="37"/>
  <c r="UBM460" i="37"/>
  <c r="UBN460" i="37"/>
  <c r="UBO460" i="37"/>
  <c r="UBP460" i="37"/>
  <c r="UBQ460" i="37"/>
  <c r="UBR460" i="37"/>
  <c r="UBS460" i="37"/>
  <c r="UBT460" i="37"/>
  <c r="UBU460" i="37"/>
  <c r="UBV460" i="37"/>
  <c r="UBW460" i="37"/>
  <c r="UBX460" i="37"/>
  <c r="UBY460" i="37"/>
  <c r="UBZ460" i="37"/>
  <c r="UCA460" i="37"/>
  <c r="UCB460" i="37"/>
  <c r="UCC460" i="37"/>
  <c r="UCD460" i="37"/>
  <c r="UCE460" i="37"/>
  <c r="UCF460" i="37"/>
  <c r="UCG460" i="37"/>
  <c r="UCH460" i="37"/>
  <c r="UCI460" i="37"/>
  <c r="UCJ460" i="37"/>
  <c r="UCK460" i="37"/>
  <c r="UCL460" i="37"/>
  <c r="UCM460" i="37"/>
  <c r="UCN460" i="37"/>
  <c r="UCO460" i="37"/>
  <c r="UCP460" i="37"/>
  <c r="UCQ460" i="37"/>
  <c r="UCR460" i="37"/>
  <c r="UCS460" i="37"/>
  <c r="UCT460" i="37"/>
  <c r="UCU460" i="37"/>
  <c r="UCV460" i="37"/>
  <c r="UCW460" i="37"/>
  <c r="UCX460" i="37"/>
  <c r="UCY460" i="37"/>
  <c r="UCZ460" i="37"/>
  <c r="UDA460" i="37"/>
  <c r="UDB460" i="37"/>
  <c r="UDC460" i="37"/>
  <c r="UDD460" i="37"/>
  <c r="UDE460" i="37"/>
  <c r="UDF460" i="37"/>
  <c r="UDG460" i="37"/>
  <c r="UDH460" i="37"/>
  <c r="UDI460" i="37"/>
  <c r="UDJ460" i="37"/>
  <c r="UDK460" i="37"/>
  <c r="UDL460" i="37"/>
  <c r="UDM460" i="37"/>
  <c r="UDN460" i="37"/>
  <c r="UDO460" i="37"/>
  <c r="UDP460" i="37"/>
  <c r="UDQ460" i="37"/>
  <c r="UDR460" i="37"/>
  <c r="UDS460" i="37"/>
  <c r="UDT460" i="37"/>
  <c r="UDU460" i="37"/>
  <c r="UDV460" i="37"/>
  <c r="UDW460" i="37"/>
  <c r="UDX460" i="37"/>
  <c r="UDY460" i="37"/>
  <c r="UDZ460" i="37"/>
  <c r="UEA460" i="37"/>
  <c r="UEB460" i="37"/>
  <c r="UEC460" i="37"/>
  <c r="UED460" i="37"/>
  <c r="UEE460" i="37"/>
  <c r="UEF460" i="37"/>
  <c r="UEG460" i="37"/>
  <c r="UEH460" i="37"/>
  <c r="UEI460" i="37"/>
  <c r="UEJ460" i="37"/>
  <c r="UEK460" i="37"/>
  <c r="UEL460" i="37"/>
  <c r="UEM460" i="37"/>
  <c r="UEN460" i="37"/>
  <c r="UEO460" i="37"/>
  <c r="UEP460" i="37"/>
  <c r="UEQ460" i="37"/>
  <c r="UER460" i="37"/>
  <c r="UES460" i="37"/>
  <c r="UET460" i="37"/>
  <c r="UEU460" i="37"/>
  <c r="UEV460" i="37"/>
  <c r="UEW460" i="37"/>
  <c r="UEX460" i="37"/>
  <c r="UEY460" i="37"/>
  <c r="UEZ460" i="37"/>
  <c r="UFA460" i="37"/>
  <c r="UFB460" i="37"/>
  <c r="UFC460" i="37"/>
  <c r="UFD460" i="37"/>
  <c r="UFE460" i="37"/>
  <c r="UFF460" i="37"/>
  <c r="UFG460" i="37"/>
  <c r="UFH460" i="37"/>
  <c r="UFI460" i="37"/>
  <c r="UFJ460" i="37"/>
  <c r="UFK460" i="37"/>
  <c r="UFL460" i="37"/>
  <c r="UFM460" i="37"/>
  <c r="UFN460" i="37"/>
  <c r="UFO460" i="37"/>
  <c r="UFP460" i="37"/>
  <c r="UFQ460" i="37"/>
  <c r="UFR460" i="37"/>
  <c r="UFS460" i="37"/>
  <c r="UFT460" i="37"/>
  <c r="UFU460" i="37"/>
  <c r="UFV460" i="37"/>
  <c r="UFW460" i="37"/>
  <c r="UFX460" i="37"/>
  <c r="UFY460" i="37"/>
  <c r="UFZ460" i="37"/>
  <c r="UGA460" i="37"/>
  <c r="UGB460" i="37"/>
  <c r="UGC460" i="37"/>
  <c r="UGD460" i="37"/>
  <c r="UGE460" i="37"/>
  <c r="UGF460" i="37"/>
  <c r="UGG460" i="37"/>
  <c r="UGH460" i="37"/>
  <c r="UGI460" i="37"/>
  <c r="UGJ460" i="37"/>
  <c r="UGK460" i="37"/>
  <c r="UGL460" i="37"/>
  <c r="UGM460" i="37"/>
  <c r="UGN460" i="37"/>
  <c r="UGO460" i="37"/>
  <c r="UGP460" i="37"/>
  <c r="UGQ460" i="37"/>
  <c r="UGR460" i="37"/>
  <c r="UGS460" i="37"/>
  <c r="UGT460" i="37"/>
  <c r="UGU460" i="37"/>
  <c r="UGV460" i="37"/>
  <c r="UGW460" i="37"/>
  <c r="UGX460" i="37"/>
  <c r="UGY460" i="37"/>
  <c r="UGZ460" i="37"/>
  <c r="UHA460" i="37"/>
  <c r="UHB460" i="37"/>
  <c r="UHC460" i="37"/>
  <c r="UHD460" i="37"/>
  <c r="UHE460" i="37"/>
  <c r="UHF460" i="37"/>
  <c r="UHG460" i="37"/>
  <c r="UHH460" i="37"/>
  <c r="UHI460" i="37"/>
  <c r="UHJ460" i="37"/>
  <c r="UHK460" i="37"/>
  <c r="UHL460" i="37"/>
  <c r="UHM460" i="37"/>
  <c r="UHN460" i="37"/>
  <c r="UHO460" i="37"/>
  <c r="UHP460" i="37"/>
  <c r="UHQ460" i="37"/>
  <c r="UHR460" i="37"/>
  <c r="UHS460" i="37"/>
  <c r="UHT460" i="37"/>
  <c r="UHU460" i="37"/>
  <c r="UHV460" i="37"/>
  <c r="UHW460" i="37"/>
  <c r="UHX460" i="37"/>
  <c r="UHY460" i="37"/>
  <c r="UHZ460" i="37"/>
  <c r="UIA460" i="37"/>
  <c r="UIB460" i="37"/>
  <c r="UIC460" i="37"/>
  <c r="UID460" i="37"/>
  <c r="UIE460" i="37"/>
  <c r="UIF460" i="37"/>
  <c r="UIG460" i="37"/>
  <c r="UIH460" i="37"/>
  <c r="UII460" i="37"/>
  <c r="UIJ460" i="37"/>
  <c r="UIK460" i="37"/>
  <c r="UIL460" i="37"/>
  <c r="UIM460" i="37"/>
  <c r="UIN460" i="37"/>
  <c r="UIO460" i="37"/>
  <c r="UIP460" i="37"/>
  <c r="UIQ460" i="37"/>
  <c r="UIR460" i="37"/>
  <c r="UIS460" i="37"/>
  <c r="UIT460" i="37"/>
  <c r="UIU460" i="37"/>
  <c r="UIV460" i="37"/>
  <c r="UIW460" i="37"/>
  <c r="UIX460" i="37"/>
  <c r="UIY460" i="37"/>
  <c r="UIZ460" i="37"/>
  <c r="UJA460" i="37"/>
  <c r="UJB460" i="37"/>
  <c r="UJC460" i="37"/>
  <c r="UJD460" i="37"/>
  <c r="UJE460" i="37"/>
  <c r="UJF460" i="37"/>
  <c r="UJG460" i="37"/>
  <c r="UJH460" i="37"/>
  <c r="UJI460" i="37"/>
  <c r="UJJ460" i="37"/>
  <c r="UJK460" i="37"/>
  <c r="UJL460" i="37"/>
  <c r="UJM460" i="37"/>
  <c r="UJN460" i="37"/>
  <c r="UJO460" i="37"/>
  <c r="UJP460" i="37"/>
  <c r="UJQ460" i="37"/>
  <c r="UJR460" i="37"/>
  <c r="UJS460" i="37"/>
  <c r="UJT460" i="37"/>
  <c r="UJU460" i="37"/>
  <c r="UJV460" i="37"/>
  <c r="UJW460" i="37"/>
  <c r="UJX460" i="37"/>
  <c r="UJY460" i="37"/>
  <c r="UJZ460" i="37"/>
  <c r="UKA460" i="37"/>
  <c r="UKB460" i="37"/>
  <c r="UKC460" i="37"/>
  <c r="UKD460" i="37"/>
  <c r="UKE460" i="37"/>
  <c r="UKF460" i="37"/>
  <c r="UKG460" i="37"/>
  <c r="UKH460" i="37"/>
  <c r="UKI460" i="37"/>
  <c r="UKJ460" i="37"/>
  <c r="UKK460" i="37"/>
  <c r="UKL460" i="37"/>
  <c r="UKM460" i="37"/>
  <c r="UKN460" i="37"/>
  <c r="UKO460" i="37"/>
  <c r="UKP460" i="37"/>
  <c r="UKQ460" i="37"/>
  <c r="UKR460" i="37"/>
  <c r="UKS460" i="37"/>
  <c r="UKT460" i="37"/>
  <c r="UKU460" i="37"/>
  <c r="UKV460" i="37"/>
  <c r="UKW460" i="37"/>
  <c r="UKX460" i="37"/>
  <c r="UKY460" i="37"/>
  <c r="UKZ460" i="37"/>
  <c r="ULA460" i="37"/>
  <c r="ULB460" i="37"/>
  <c r="ULC460" i="37"/>
  <c r="ULD460" i="37"/>
  <c r="ULE460" i="37"/>
  <c r="ULF460" i="37"/>
  <c r="ULG460" i="37"/>
  <c r="ULH460" i="37"/>
  <c r="ULI460" i="37"/>
  <c r="ULJ460" i="37"/>
  <c r="ULK460" i="37"/>
  <c r="ULL460" i="37"/>
  <c r="ULM460" i="37"/>
  <c r="ULN460" i="37"/>
  <c r="ULO460" i="37"/>
  <c r="ULP460" i="37"/>
  <c r="ULQ460" i="37"/>
  <c r="ULR460" i="37"/>
  <c r="ULS460" i="37"/>
  <c r="ULT460" i="37"/>
  <c r="ULU460" i="37"/>
  <c r="ULV460" i="37"/>
  <c r="ULW460" i="37"/>
  <c r="ULX460" i="37"/>
  <c r="ULY460" i="37"/>
  <c r="ULZ460" i="37"/>
  <c r="UMA460" i="37"/>
  <c r="UMB460" i="37"/>
  <c r="UMC460" i="37"/>
  <c r="UMD460" i="37"/>
  <c r="UME460" i="37"/>
  <c r="UMF460" i="37"/>
  <c r="UMG460" i="37"/>
  <c r="UMH460" i="37"/>
  <c r="UMI460" i="37"/>
  <c r="UMJ460" i="37"/>
  <c r="UMK460" i="37"/>
  <c r="UML460" i="37"/>
  <c r="UMM460" i="37"/>
  <c r="UMN460" i="37"/>
  <c r="UMO460" i="37"/>
  <c r="UMP460" i="37"/>
  <c r="UMQ460" i="37"/>
  <c r="UMR460" i="37"/>
  <c r="UMS460" i="37"/>
  <c r="UMT460" i="37"/>
  <c r="UMU460" i="37"/>
  <c r="UMV460" i="37"/>
  <c r="UMW460" i="37"/>
  <c r="UMX460" i="37"/>
  <c r="UMY460" i="37"/>
  <c r="UMZ460" i="37"/>
  <c r="UNA460" i="37"/>
  <c r="UNB460" i="37"/>
  <c r="UNC460" i="37"/>
  <c r="UND460" i="37"/>
  <c r="UNE460" i="37"/>
  <c r="UNF460" i="37"/>
  <c r="UNG460" i="37"/>
  <c r="UNH460" i="37"/>
  <c r="UNI460" i="37"/>
  <c r="UNJ460" i="37"/>
  <c r="UNK460" i="37"/>
  <c r="UNL460" i="37"/>
  <c r="UNM460" i="37"/>
  <c r="UNN460" i="37"/>
  <c r="UNO460" i="37"/>
  <c r="UNP460" i="37"/>
  <c r="UNQ460" i="37"/>
  <c r="UNR460" i="37"/>
  <c r="UNS460" i="37"/>
  <c r="UNT460" i="37"/>
  <c r="UNU460" i="37"/>
  <c r="UNV460" i="37"/>
  <c r="UNW460" i="37"/>
  <c r="UNX460" i="37"/>
  <c r="UNY460" i="37"/>
  <c r="UNZ460" i="37"/>
  <c r="UOA460" i="37"/>
  <c r="UOB460" i="37"/>
  <c r="UOC460" i="37"/>
  <c r="UOD460" i="37"/>
  <c r="UOE460" i="37"/>
  <c r="UOF460" i="37"/>
  <c r="UOG460" i="37"/>
  <c r="UOH460" i="37"/>
  <c r="UOI460" i="37"/>
  <c r="UOJ460" i="37"/>
  <c r="UOK460" i="37"/>
  <c r="UOL460" i="37"/>
  <c r="UOM460" i="37"/>
  <c r="UON460" i="37"/>
  <c r="UOO460" i="37"/>
  <c r="UOP460" i="37"/>
  <c r="UOQ460" i="37"/>
  <c r="UOR460" i="37"/>
  <c r="UOS460" i="37"/>
  <c r="UOT460" i="37"/>
  <c r="UOU460" i="37"/>
  <c r="UOV460" i="37"/>
  <c r="UOW460" i="37"/>
  <c r="UOX460" i="37"/>
  <c r="UOY460" i="37"/>
  <c r="UOZ460" i="37"/>
  <c r="UPA460" i="37"/>
  <c r="UPB460" i="37"/>
  <c r="UPC460" i="37"/>
  <c r="UPD460" i="37"/>
  <c r="UPE460" i="37"/>
  <c r="UPF460" i="37"/>
  <c r="UPG460" i="37"/>
  <c r="UPH460" i="37"/>
  <c r="UPI460" i="37"/>
  <c r="UPJ460" i="37"/>
  <c r="UPK460" i="37"/>
  <c r="UPL460" i="37"/>
  <c r="UPM460" i="37"/>
  <c r="UPN460" i="37"/>
  <c r="UPO460" i="37"/>
  <c r="UPP460" i="37"/>
  <c r="UPQ460" i="37"/>
  <c r="UPR460" i="37"/>
  <c r="UPS460" i="37"/>
  <c r="UPT460" i="37"/>
  <c r="UPU460" i="37"/>
  <c r="UPV460" i="37"/>
  <c r="UPW460" i="37"/>
  <c r="UPX460" i="37"/>
  <c r="UPY460" i="37"/>
  <c r="UPZ460" i="37"/>
  <c r="UQA460" i="37"/>
  <c r="UQB460" i="37"/>
  <c r="UQC460" i="37"/>
  <c r="UQD460" i="37"/>
  <c r="UQE460" i="37"/>
  <c r="UQF460" i="37"/>
  <c r="UQG460" i="37"/>
  <c r="UQH460" i="37"/>
  <c r="UQI460" i="37"/>
  <c r="UQJ460" i="37"/>
  <c r="UQK460" i="37"/>
  <c r="UQL460" i="37"/>
  <c r="UQM460" i="37"/>
  <c r="UQN460" i="37"/>
  <c r="UQO460" i="37"/>
  <c r="UQP460" i="37"/>
  <c r="UQQ460" i="37"/>
  <c r="UQR460" i="37"/>
  <c r="UQS460" i="37"/>
  <c r="UQT460" i="37"/>
  <c r="UQU460" i="37"/>
  <c r="UQV460" i="37"/>
  <c r="UQW460" i="37"/>
  <c r="UQX460" i="37"/>
  <c r="UQY460" i="37"/>
  <c r="UQZ460" i="37"/>
  <c r="URA460" i="37"/>
  <c r="URB460" i="37"/>
  <c r="URC460" i="37"/>
  <c r="URD460" i="37"/>
  <c r="URE460" i="37"/>
  <c r="URF460" i="37"/>
  <c r="URG460" i="37"/>
  <c r="URH460" i="37"/>
  <c r="URI460" i="37"/>
  <c r="URJ460" i="37"/>
  <c r="URK460" i="37"/>
  <c r="URL460" i="37"/>
  <c r="URM460" i="37"/>
  <c r="URN460" i="37"/>
  <c r="URO460" i="37"/>
  <c r="URP460" i="37"/>
  <c r="URQ460" i="37"/>
  <c r="URR460" i="37"/>
  <c r="URS460" i="37"/>
  <c r="URT460" i="37"/>
  <c r="URU460" i="37"/>
  <c r="URV460" i="37"/>
  <c r="URW460" i="37"/>
  <c r="URX460" i="37"/>
  <c r="URY460" i="37"/>
  <c r="URZ460" i="37"/>
  <c r="USA460" i="37"/>
  <c r="USB460" i="37"/>
  <c r="USC460" i="37"/>
  <c r="USD460" i="37"/>
  <c r="USE460" i="37"/>
  <c r="USF460" i="37"/>
  <c r="USG460" i="37"/>
  <c r="USH460" i="37"/>
  <c r="USI460" i="37"/>
  <c r="USJ460" i="37"/>
  <c r="USK460" i="37"/>
  <c r="USL460" i="37"/>
  <c r="USM460" i="37"/>
  <c r="USN460" i="37"/>
  <c r="USO460" i="37"/>
  <c r="USP460" i="37"/>
  <c r="USQ460" i="37"/>
  <c r="USR460" i="37"/>
  <c r="USS460" i="37"/>
  <c r="UST460" i="37"/>
  <c r="USU460" i="37"/>
  <c r="USV460" i="37"/>
  <c r="USW460" i="37"/>
  <c r="USX460" i="37"/>
  <c r="USY460" i="37"/>
  <c r="USZ460" i="37"/>
  <c r="UTA460" i="37"/>
  <c r="UTB460" i="37"/>
  <c r="UTC460" i="37"/>
  <c r="UTD460" i="37"/>
  <c r="UTE460" i="37"/>
  <c r="UTF460" i="37"/>
  <c r="UTG460" i="37"/>
  <c r="UTH460" i="37"/>
  <c r="UTI460" i="37"/>
  <c r="UTJ460" i="37"/>
  <c r="UTK460" i="37"/>
  <c r="UTL460" i="37"/>
  <c r="UTM460" i="37"/>
  <c r="UTN460" i="37"/>
  <c r="UTO460" i="37"/>
  <c r="UTP460" i="37"/>
  <c r="UTQ460" i="37"/>
  <c r="UTR460" i="37"/>
  <c r="UTS460" i="37"/>
  <c r="UTT460" i="37"/>
  <c r="UTU460" i="37"/>
  <c r="UTV460" i="37"/>
  <c r="UTW460" i="37"/>
  <c r="UTX460" i="37"/>
  <c r="UTY460" i="37"/>
  <c r="UTZ460" i="37"/>
  <c r="UUA460" i="37"/>
  <c r="UUB460" i="37"/>
  <c r="UUC460" i="37"/>
  <c r="UUD460" i="37"/>
  <c r="UUE460" i="37"/>
  <c r="UUF460" i="37"/>
  <c r="UUG460" i="37"/>
  <c r="UUH460" i="37"/>
  <c r="UUI460" i="37"/>
  <c r="UUJ460" i="37"/>
  <c r="UUK460" i="37"/>
  <c r="UUL460" i="37"/>
  <c r="UUM460" i="37"/>
  <c r="UUN460" i="37"/>
  <c r="UUO460" i="37"/>
  <c r="UUP460" i="37"/>
  <c r="UUQ460" i="37"/>
  <c r="UUR460" i="37"/>
  <c r="UUS460" i="37"/>
  <c r="UUT460" i="37"/>
  <c r="UUU460" i="37"/>
  <c r="UUV460" i="37"/>
  <c r="UUW460" i="37"/>
  <c r="UUX460" i="37"/>
  <c r="UUY460" i="37"/>
  <c r="UUZ460" i="37"/>
  <c r="UVA460" i="37"/>
  <c r="UVB460" i="37"/>
  <c r="UVC460" i="37"/>
  <c r="UVD460" i="37"/>
  <c r="UVE460" i="37"/>
  <c r="UVF460" i="37"/>
  <c r="UVG460" i="37"/>
  <c r="UVH460" i="37"/>
  <c r="UVI460" i="37"/>
  <c r="UVJ460" i="37"/>
  <c r="UVK460" i="37"/>
  <c r="UVL460" i="37"/>
  <c r="UVM460" i="37"/>
  <c r="UVN460" i="37"/>
  <c r="UVO460" i="37"/>
  <c r="UVP460" i="37"/>
  <c r="UVQ460" i="37"/>
  <c r="UVR460" i="37"/>
  <c r="UVS460" i="37"/>
  <c r="UVT460" i="37"/>
  <c r="UVU460" i="37"/>
  <c r="UVV460" i="37"/>
  <c r="UVW460" i="37"/>
  <c r="UVX460" i="37"/>
  <c r="UVY460" i="37"/>
  <c r="UVZ460" i="37"/>
  <c r="UWA460" i="37"/>
  <c r="UWB460" i="37"/>
  <c r="UWC460" i="37"/>
  <c r="UWD460" i="37"/>
  <c r="UWE460" i="37"/>
  <c r="UWF460" i="37"/>
  <c r="UWG460" i="37"/>
  <c r="UWH460" i="37"/>
  <c r="UWI460" i="37"/>
  <c r="UWJ460" i="37"/>
  <c r="UWK460" i="37"/>
  <c r="UWL460" i="37"/>
  <c r="UWM460" i="37"/>
  <c r="UWN460" i="37"/>
  <c r="UWO460" i="37"/>
  <c r="UWP460" i="37"/>
  <c r="UWQ460" i="37"/>
  <c r="UWR460" i="37"/>
  <c r="UWS460" i="37"/>
  <c r="UWT460" i="37"/>
  <c r="UWU460" i="37"/>
  <c r="UWV460" i="37"/>
  <c r="UWW460" i="37"/>
  <c r="UWX460" i="37"/>
  <c r="UWY460" i="37"/>
  <c r="UWZ460" i="37"/>
  <c r="UXA460" i="37"/>
  <c r="UXB460" i="37"/>
  <c r="UXC460" i="37"/>
  <c r="UXD460" i="37"/>
  <c r="UXE460" i="37"/>
  <c r="UXF460" i="37"/>
  <c r="UXG460" i="37"/>
  <c r="UXH460" i="37"/>
  <c r="UXI460" i="37"/>
  <c r="UXJ460" i="37"/>
  <c r="UXK460" i="37"/>
  <c r="UXL460" i="37"/>
  <c r="UXM460" i="37"/>
  <c r="UXN460" i="37"/>
  <c r="UXO460" i="37"/>
  <c r="UXP460" i="37"/>
  <c r="UXQ460" i="37"/>
  <c r="UXR460" i="37"/>
  <c r="UXS460" i="37"/>
  <c r="UXT460" i="37"/>
  <c r="UXU460" i="37"/>
  <c r="UXV460" i="37"/>
  <c r="UXW460" i="37"/>
  <c r="UXX460" i="37"/>
  <c r="UXY460" i="37"/>
  <c r="UXZ460" i="37"/>
  <c r="UYA460" i="37"/>
  <c r="UYB460" i="37"/>
  <c r="UYC460" i="37"/>
  <c r="UYD460" i="37"/>
  <c r="UYE460" i="37"/>
  <c r="UYF460" i="37"/>
  <c r="UYG460" i="37"/>
  <c r="UYH460" i="37"/>
  <c r="UYI460" i="37"/>
  <c r="UYJ460" i="37"/>
  <c r="UYK460" i="37"/>
  <c r="UYL460" i="37"/>
  <c r="UYM460" i="37"/>
  <c r="UYN460" i="37"/>
  <c r="UYO460" i="37"/>
  <c r="UYP460" i="37"/>
  <c r="UYQ460" i="37"/>
  <c r="UYR460" i="37"/>
  <c r="UYS460" i="37"/>
  <c r="UYT460" i="37"/>
  <c r="UYU460" i="37"/>
  <c r="UYV460" i="37"/>
  <c r="UYW460" i="37"/>
  <c r="UYX460" i="37"/>
  <c r="UYY460" i="37"/>
  <c r="UYZ460" i="37"/>
  <c r="UZA460" i="37"/>
  <c r="UZB460" i="37"/>
  <c r="UZC460" i="37"/>
  <c r="UZD460" i="37"/>
  <c r="UZE460" i="37"/>
  <c r="UZF460" i="37"/>
  <c r="UZG460" i="37"/>
  <c r="UZH460" i="37"/>
  <c r="UZI460" i="37"/>
  <c r="UZJ460" i="37"/>
  <c r="UZK460" i="37"/>
  <c r="UZL460" i="37"/>
  <c r="UZM460" i="37"/>
  <c r="UZN460" i="37"/>
  <c r="UZO460" i="37"/>
  <c r="UZP460" i="37"/>
  <c r="UZQ460" i="37"/>
  <c r="UZR460" i="37"/>
  <c r="UZS460" i="37"/>
  <c r="UZT460" i="37"/>
  <c r="UZU460" i="37"/>
  <c r="UZV460" i="37"/>
  <c r="UZW460" i="37"/>
  <c r="UZX460" i="37"/>
  <c r="UZY460" i="37"/>
  <c r="UZZ460" i="37"/>
  <c r="VAA460" i="37"/>
  <c r="VAB460" i="37"/>
  <c r="VAC460" i="37"/>
  <c r="VAD460" i="37"/>
  <c r="VAE460" i="37"/>
  <c r="VAF460" i="37"/>
  <c r="VAG460" i="37"/>
  <c r="VAH460" i="37"/>
  <c r="VAI460" i="37"/>
  <c r="VAJ460" i="37"/>
  <c r="VAK460" i="37"/>
  <c r="VAL460" i="37"/>
  <c r="VAM460" i="37"/>
  <c r="VAN460" i="37"/>
  <c r="VAO460" i="37"/>
  <c r="VAP460" i="37"/>
  <c r="VAQ460" i="37"/>
  <c r="VAR460" i="37"/>
  <c r="VAS460" i="37"/>
  <c r="VAT460" i="37"/>
  <c r="VAU460" i="37"/>
  <c r="VAV460" i="37"/>
  <c r="VAW460" i="37"/>
  <c r="VAX460" i="37"/>
  <c r="VAY460" i="37"/>
  <c r="VAZ460" i="37"/>
  <c r="VBA460" i="37"/>
  <c r="VBB460" i="37"/>
  <c r="VBC460" i="37"/>
  <c r="VBD460" i="37"/>
  <c r="VBE460" i="37"/>
  <c r="VBF460" i="37"/>
  <c r="VBG460" i="37"/>
  <c r="VBH460" i="37"/>
  <c r="VBI460" i="37"/>
  <c r="VBJ460" i="37"/>
  <c r="VBK460" i="37"/>
  <c r="VBL460" i="37"/>
  <c r="VBM460" i="37"/>
  <c r="VBN460" i="37"/>
  <c r="VBO460" i="37"/>
  <c r="VBP460" i="37"/>
  <c r="VBQ460" i="37"/>
  <c r="VBR460" i="37"/>
  <c r="VBS460" i="37"/>
  <c r="VBT460" i="37"/>
  <c r="VBU460" i="37"/>
  <c r="VBV460" i="37"/>
  <c r="VBW460" i="37"/>
  <c r="VBX460" i="37"/>
  <c r="VBY460" i="37"/>
  <c r="VBZ460" i="37"/>
  <c r="VCA460" i="37"/>
  <c r="VCB460" i="37"/>
  <c r="VCC460" i="37"/>
  <c r="VCD460" i="37"/>
  <c r="VCE460" i="37"/>
  <c r="VCF460" i="37"/>
  <c r="VCG460" i="37"/>
  <c r="VCH460" i="37"/>
  <c r="VCI460" i="37"/>
  <c r="VCJ460" i="37"/>
  <c r="VCK460" i="37"/>
  <c r="VCL460" i="37"/>
  <c r="VCM460" i="37"/>
  <c r="VCN460" i="37"/>
  <c r="VCO460" i="37"/>
  <c r="VCP460" i="37"/>
  <c r="VCQ460" i="37"/>
  <c r="VCR460" i="37"/>
  <c r="VCS460" i="37"/>
  <c r="VCT460" i="37"/>
  <c r="VCU460" i="37"/>
  <c r="VCV460" i="37"/>
  <c r="VCW460" i="37"/>
  <c r="VCX460" i="37"/>
  <c r="VCY460" i="37"/>
  <c r="VCZ460" i="37"/>
  <c r="VDA460" i="37"/>
  <c r="VDB460" i="37"/>
  <c r="VDC460" i="37"/>
  <c r="VDD460" i="37"/>
  <c r="VDE460" i="37"/>
  <c r="VDF460" i="37"/>
  <c r="VDG460" i="37"/>
  <c r="VDH460" i="37"/>
  <c r="VDI460" i="37"/>
  <c r="VDJ460" i="37"/>
  <c r="VDK460" i="37"/>
  <c r="VDL460" i="37"/>
  <c r="VDM460" i="37"/>
  <c r="VDN460" i="37"/>
  <c r="VDO460" i="37"/>
  <c r="VDP460" i="37"/>
  <c r="VDQ460" i="37"/>
  <c r="VDR460" i="37"/>
  <c r="VDS460" i="37"/>
  <c r="VDT460" i="37"/>
  <c r="VDU460" i="37"/>
  <c r="VDV460" i="37"/>
  <c r="VDW460" i="37"/>
  <c r="VDX460" i="37"/>
  <c r="VDY460" i="37"/>
  <c r="VDZ460" i="37"/>
  <c r="VEA460" i="37"/>
  <c r="VEB460" i="37"/>
  <c r="VEC460" i="37"/>
  <c r="VED460" i="37"/>
  <c r="VEE460" i="37"/>
  <c r="VEF460" i="37"/>
  <c r="VEG460" i="37"/>
  <c r="VEH460" i="37"/>
  <c r="VEI460" i="37"/>
  <c r="VEJ460" i="37"/>
  <c r="VEK460" i="37"/>
  <c r="VEL460" i="37"/>
  <c r="VEM460" i="37"/>
  <c r="VEN460" i="37"/>
  <c r="VEO460" i="37"/>
  <c r="VEP460" i="37"/>
  <c r="VEQ460" i="37"/>
  <c r="VER460" i="37"/>
  <c r="VES460" i="37"/>
  <c r="VET460" i="37"/>
  <c r="VEU460" i="37"/>
  <c r="VEV460" i="37"/>
  <c r="VEW460" i="37"/>
  <c r="VEX460" i="37"/>
  <c r="VEY460" i="37"/>
  <c r="VEZ460" i="37"/>
  <c r="VFA460" i="37"/>
  <c r="VFB460" i="37"/>
  <c r="VFC460" i="37"/>
  <c r="VFD460" i="37"/>
  <c r="VFE460" i="37"/>
  <c r="VFF460" i="37"/>
  <c r="VFG460" i="37"/>
  <c r="VFH460" i="37"/>
  <c r="VFI460" i="37"/>
  <c r="VFJ460" i="37"/>
  <c r="VFK460" i="37"/>
  <c r="VFL460" i="37"/>
  <c r="VFM460" i="37"/>
  <c r="VFN460" i="37"/>
  <c r="VFO460" i="37"/>
  <c r="VFP460" i="37"/>
  <c r="VFQ460" i="37"/>
  <c r="VFR460" i="37"/>
  <c r="VFS460" i="37"/>
  <c r="VFT460" i="37"/>
  <c r="VFU460" i="37"/>
  <c r="VFV460" i="37"/>
  <c r="VFW460" i="37"/>
  <c r="VFX460" i="37"/>
  <c r="VFY460" i="37"/>
  <c r="VFZ460" i="37"/>
  <c r="VGA460" i="37"/>
  <c r="VGB460" i="37"/>
  <c r="VGC460" i="37"/>
  <c r="VGD460" i="37"/>
  <c r="VGE460" i="37"/>
  <c r="VGF460" i="37"/>
  <c r="VGG460" i="37"/>
  <c r="VGH460" i="37"/>
  <c r="VGI460" i="37"/>
  <c r="VGJ460" i="37"/>
  <c r="VGK460" i="37"/>
  <c r="VGL460" i="37"/>
  <c r="VGM460" i="37"/>
  <c r="VGN460" i="37"/>
  <c r="VGO460" i="37"/>
  <c r="VGP460" i="37"/>
  <c r="VGQ460" i="37"/>
  <c r="VGR460" i="37"/>
  <c r="VGS460" i="37"/>
  <c r="VGT460" i="37"/>
  <c r="VGU460" i="37"/>
  <c r="VGV460" i="37"/>
  <c r="VGW460" i="37"/>
  <c r="VGX460" i="37"/>
  <c r="VGY460" i="37"/>
  <c r="VGZ460" i="37"/>
  <c r="VHA460" i="37"/>
  <c r="VHB460" i="37"/>
  <c r="VHC460" i="37"/>
  <c r="VHD460" i="37"/>
  <c r="VHE460" i="37"/>
  <c r="VHF460" i="37"/>
  <c r="VHG460" i="37"/>
  <c r="VHH460" i="37"/>
  <c r="VHI460" i="37"/>
  <c r="VHJ460" i="37"/>
  <c r="VHK460" i="37"/>
  <c r="VHL460" i="37"/>
  <c r="VHM460" i="37"/>
  <c r="VHN460" i="37"/>
  <c r="VHO460" i="37"/>
  <c r="VHP460" i="37"/>
  <c r="VHQ460" i="37"/>
  <c r="VHR460" i="37"/>
  <c r="VHS460" i="37"/>
  <c r="VHT460" i="37"/>
  <c r="VHU460" i="37"/>
  <c r="VHV460" i="37"/>
  <c r="VHW460" i="37"/>
  <c r="VHX460" i="37"/>
  <c r="VHY460" i="37"/>
  <c r="VHZ460" i="37"/>
  <c r="VIA460" i="37"/>
  <c r="VIB460" i="37"/>
  <c r="VIC460" i="37"/>
  <c r="VID460" i="37"/>
  <c r="VIE460" i="37"/>
  <c r="VIF460" i="37"/>
  <c r="VIG460" i="37"/>
  <c r="VIH460" i="37"/>
  <c r="VII460" i="37"/>
  <c r="VIJ460" i="37"/>
  <c r="VIK460" i="37"/>
  <c r="VIL460" i="37"/>
  <c r="VIM460" i="37"/>
  <c r="VIN460" i="37"/>
  <c r="VIO460" i="37"/>
  <c r="VIP460" i="37"/>
  <c r="VIQ460" i="37"/>
  <c r="VIR460" i="37"/>
  <c r="VIS460" i="37"/>
  <c r="VIT460" i="37"/>
  <c r="VIU460" i="37"/>
  <c r="VIV460" i="37"/>
  <c r="VIW460" i="37"/>
  <c r="VIX460" i="37"/>
  <c r="VIY460" i="37"/>
  <c r="VIZ460" i="37"/>
  <c r="VJA460" i="37"/>
  <c r="VJB460" i="37"/>
  <c r="VJC460" i="37"/>
  <c r="VJD460" i="37"/>
  <c r="VJE460" i="37"/>
  <c r="VJF460" i="37"/>
  <c r="VJG460" i="37"/>
  <c r="VJH460" i="37"/>
  <c r="VJI460" i="37"/>
  <c r="VJJ460" i="37"/>
  <c r="VJK460" i="37"/>
  <c r="VJL460" i="37"/>
  <c r="VJM460" i="37"/>
  <c r="VJN460" i="37"/>
  <c r="VJO460" i="37"/>
  <c r="VJP460" i="37"/>
  <c r="VJQ460" i="37"/>
  <c r="VJR460" i="37"/>
  <c r="VJS460" i="37"/>
  <c r="VJT460" i="37"/>
  <c r="VJU460" i="37"/>
  <c r="VJV460" i="37"/>
  <c r="VJW460" i="37"/>
  <c r="VJX460" i="37"/>
  <c r="VJY460" i="37"/>
  <c r="VJZ460" i="37"/>
  <c r="VKA460" i="37"/>
  <c r="VKB460" i="37"/>
  <c r="VKC460" i="37"/>
  <c r="VKD460" i="37"/>
  <c r="VKE460" i="37"/>
  <c r="VKF460" i="37"/>
  <c r="VKG460" i="37"/>
  <c r="VKH460" i="37"/>
  <c r="VKI460" i="37"/>
  <c r="VKJ460" i="37"/>
  <c r="VKK460" i="37"/>
  <c r="VKL460" i="37"/>
  <c r="VKM460" i="37"/>
  <c r="VKN460" i="37"/>
  <c r="VKO460" i="37"/>
  <c r="VKP460" i="37"/>
  <c r="VKQ460" i="37"/>
  <c r="VKR460" i="37"/>
  <c r="VKS460" i="37"/>
  <c r="VKT460" i="37"/>
  <c r="VKU460" i="37"/>
  <c r="VKV460" i="37"/>
  <c r="VKW460" i="37"/>
  <c r="VKX460" i="37"/>
  <c r="VKY460" i="37"/>
  <c r="VKZ460" i="37"/>
  <c r="VLA460" i="37"/>
  <c r="VLB460" i="37"/>
  <c r="VLC460" i="37"/>
  <c r="VLD460" i="37"/>
  <c r="VLE460" i="37"/>
  <c r="VLF460" i="37"/>
  <c r="VLG460" i="37"/>
  <c r="VLH460" i="37"/>
  <c r="VLI460" i="37"/>
  <c r="VLJ460" i="37"/>
  <c r="VLK460" i="37"/>
  <c r="VLL460" i="37"/>
  <c r="VLM460" i="37"/>
  <c r="VLN460" i="37"/>
  <c r="VLO460" i="37"/>
  <c r="VLP460" i="37"/>
  <c r="VLQ460" i="37"/>
  <c r="VLR460" i="37"/>
  <c r="VLS460" i="37"/>
  <c r="VLT460" i="37"/>
  <c r="VLU460" i="37"/>
  <c r="VLV460" i="37"/>
  <c r="VLW460" i="37"/>
  <c r="VLX460" i="37"/>
  <c r="VLY460" i="37"/>
  <c r="VLZ460" i="37"/>
  <c r="VMA460" i="37"/>
  <c r="VMB460" i="37"/>
  <c r="VMC460" i="37"/>
  <c r="VMD460" i="37"/>
  <c r="VME460" i="37"/>
  <c r="VMF460" i="37"/>
  <c r="VMG460" i="37"/>
  <c r="VMH460" i="37"/>
  <c r="VMI460" i="37"/>
  <c r="VMJ460" i="37"/>
  <c r="VMK460" i="37"/>
  <c r="VML460" i="37"/>
  <c r="VMM460" i="37"/>
  <c r="VMN460" i="37"/>
  <c r="VMO460" i="37"/>
  <c r="VMP460" i="37"/>
  <c r="VMQ460" i="37"/>
  <c r="VMR460" i="37"/>
  <c r="VMS460" i="37"/>
  <c r="VMT460" i="37"/>
  <c r="VMU460" i="37"/>
  <c r="VMV460" i="37"/>
  <c r="VMW460" i="37"/>
  <c r="VMX460" i="37"/>
  <c r="VMY460" i="37"/>
  <c r="VMZ460" i="37"/>
  <c r="VNA460" i="37"/>
  <c r="VNB460" i="37"/>
  <c r="VNC460" i="37"/>
  <c r="VND460" i="37"/>
  <c r="VNE460" i="37"/>
  <c r="VNF460" i="37"/>
  <c r="VNG460" i="37"/>
  <c r="VNH460" i="37"/>
  <c r="VNI460" i="37"/>
  <c r="VNJ460" i="37"/>
  <c r="VNK460" i="37"/>
  <c r="VNL460" i="37"/>
  <c r="VNM460" i="37"/>
  <c r="VNN460" i="37"/>
  <c r="VNO460" i="37"/>
  <c r="VNP460" i="37"/>
  <c r="VNQ460" i="37"/>
  <c r="VNR460" i="37"/>
  <c r="VNS460" i="37"/>
  <c r="VNT460" i="37"/>
  <c r="VNU460" i="37"/>
  <c r="VNV460" i="37"/>
  <c r="VNW460" i="37"/>
  <c r="VNX460" i="37"/>
  <c r="VNY460" i="37"/>
  <c r="VNZ460" i="37"/>
  <c r="VOA460" i="37"/>
  <c r="VOB460" i="37"/>
  <c r="VOC460" i="37"/>
  <c r="VOD460" i="37"/>
  <c r="VOE460" i="37"/>
  <c r="VOF460" i="37"/>
  <c r="VOG460" i="37"/>
  <c r="VOH460" i="37"/>
  <c r="VOI460" i="37"/>
  <c r="VOJ460" i="37"/>
  <c r="VOK460" i="37"/>
  <c r="VOL460" i="37"/>
  <c r="VOM460" i="37"/>
  <c r="VON460" i="37"/>
  <c r="VOO460" i="37"/>
  <c r="VOP460" i="37"/>
  <c r="VOQ460" i="37"/>
  <c r="VOR460" i="37"/>
  <c r="VOS460" i="37"/>
  <c r="VOT460" i="37"/>
  <c r="VOU460" i="37"/>
  <c r="VOV460" i="37"/>
  <c r="VOW460" i="37"/>
  <c r="VOX460" i="37"/>
  <c r="VOY460" i="37"/>
  <c r="VOZ460" i="37"/>
  <c r="VPA460" i="37"/>
  <c r="VPB460" i="37"/>
  <c r="VPC460" i="37"/>
  <c r="VPD460" i="37"/>
  <c r="VPE460" i="37"/>
  <c r="VPF460" i="37"/>
  <c r="VPG460" i="37"/>
  <c r="VPH460" i="37"/>
  <c r="VPI460" i="37"/>
  <c r="VPJ460" i="37"/>
  <c r="VPK460" i="37"/>
  <c r="VPL460" i="37"/>
  <c r="VPM460" i="37"/>
  <c r="VPN460" i="37"/>
  <c r="VPO460" i="37"/>
  <c r="VPP460" i="37"/>
  <c r="VPQ460" i="37"/>
  <c r="VPR460" i="37"/>
  <c r="VPS460" i="37"/>
  <c r="VPT460" i="37"/>
  <c r="VPU460" i="37"/>
  <c r="VPV460" i="37"/>
  <c r="VPW460" i="37"/>
  <c r="VPX460" i="37"/>
  <c r="VPY460" i="37"/>
  <c r="VPZ460" i="37"/>
  <c r="VQA460" i="37"/>
  <c r="VQB460" i="37"/>
  <c r="VQC460" i="37"/>
  <c r="VQD460" i="37"/>
  <c r="VQE460" i="37"/>
  <c r="VQF460" i="37"/>
  <c r="VQG460" i="37"/>
  <c r="VQH460" i="37"/>
  <c r="VQI460" i="37"/>
  <c r="VQJ460" i="37"/>
  <c r="VQK460" i="37"/>
  <c r="VQL460" i="37"/>
  <c r="VQM460" i="37"/>
  <c r="VQN460" i="37"/>
  <c r="VQO460" i="37"/>
  <c r="VQP460" i="37"/>
  <c r="VQQ460" i="37"/>
  <c r="VQR460" i="37"/>
  <c r="VQS460" i="37"/>
  <c r="VQT460" i="37"/>
  <c r="VQU460" i="37"/>
  <c r="VQV460" i="37"/>
  <c r="VQW460" i="37"/>
  <c r="VQX460" i="37"/>
  <c r="VQY460" i="37"/>
  <c r="VQZ460" i="37"/>
  <c r="VRA460" i="37"/>
  <c r="VRB460" i="37"/>
  <c r="VRC460" i="37"/>
  <c r="VRD460" i="37"/>
  <c r="VRE460" i="37"/>
  <c r="VRF460" i="37"/>
  <c r="VRG460" i="37"/>
  <c r="VRH460" i="37"/>
  <c r="VRI460" i="37"/>
  <c r="VRJ460" i="37"/>
  <c r="VRK460" i="37"/>
  <c r="VRL460" i="37"/>
  <c r="VRM460" i="37"/>
  <c r="VRN460" i="37"/>
  <c r="VRO460" i="37"/>
  <c r="VRP460" i="37"/>
  <c r="VRQ460" i="37"/>
  <c r="VRR460" i="37"/>
  <c r="VRS460" i="37"/>
  <c r="VRT460" i="37"/>
  <c r="VRU460" i="37"/>
  <c r="VRV460" i="37"/>
  <c r="VRW460" i="37"/>
  <c r="VRX460" i="37"/>
  <c r="VRY460" i="37"/>
  <c r="VRZ460" i="37"/>
  <c r="VSA460" i="37"/>
  <c r="VSB460" i="37"/>
  <c r="VSC460" i="37"/>
  <c r="VSD460" i="37"/>
  <c r="VSE460" i="37"/>
  <c r="VSF460" i="37"/>
  <c r="VSG460" i="37"/>
  <c r="VSH460" i="37"/>
  <c r="VSI460" i="37"/>
  <c r="VSJ460" i="37"/>
  <c r="VSK460" i="37"/>
  <c r="VSL460" i="37"/>
  <c r="VSM460" i="37"/>
  <c r="VSN460" i="37"/>
  <c r="VSO460" i="37"/>
  <c r="VSP460" i="37"/>
  <c r="VSQ460" i="37"/>
  <c r="VSR460" i="37"/>
  <c r="VSS460" i="37"/>
  <c r="VST460" i="37"/>
  <c r="VSU460" i="37"/>
  <c r="VSV460" i="37"/>
  <c r="VSW460" i="37"/>
  <c r="VSX460" i="37"/>
  <c r="VSY460" i="37"/>
  <c r="VSZ460" i="37"/>
  <c r="VTA460" i="37"/>
  <c r="VTB460" i="37"/>
  <c r="VTC460" i="37"/>
  <c r="VTD460" i="37"/>
  <c r="VTE460" i="37"/>
  <c r="VTF460" i="37"/>
  <c r="VTG460" i="37"/>
  <c r="VTH460" i="37"/>
  <c r="VTI460" i="37"/>
  <c r="VTJ460" i="37"/>
  <c r="VTK460" i="37"/>
  <c r="VTL460" i="37"/>
  <c r="VTM460" i="37"/>
  <c r="VTN460" i="37"/>
  <c r="VTO460" i="37"/>
  <c r="VTP460" i="37"/>
  <c r="VTQ460" i="37"/>
  <c r="VTR460" i="37"/>
  <c r="VTS460" i="37"/>
  <c r="VTT460" i="37"/>
  <c r="VTU460" i="37"/>
  <c r="VTV460" i="37"/>
  <c r="VTW460" i="37"/>
  <c r="VTX460" i="37"/>
  <c r="VTY460" i="37"/>
  <c r="VTZ460" i="37"/>
  <c r="VUA460" i="37"/>
  <c r="VUB460" i="37"/>
  <c r="VUC460" i="37"/>
  <c r="VUD460" i="37"/>
  <c r="VUE460" i="37"/>
  <c r="VUF460" i="37"/>
  <c r="VUG460" i="37"/>
  <c r="VUH460" i="37"/>
  <c r="VUI460" i="37"/>
  <c r="VUJ460" i="37"/>
  <c r="VUK460" i="37"/>
  <c r="VUL460" i="37"/>
  <c r="VUM460" i="37"/>
  <c r="VUN460" i="37"/>
  <c r="VUO460" i="37"/>
  <c r="VUP460" i="37"/>
  <c r="VUQ460" i="37"/>
  <c r="VUR460" i="37"/>
  <c r="VUS460" i="37"/>
  <c r="VUT460" i="37"/>
  <c r="VUU460" i="37"/>
  <c r="VUV460" i="37"/>
  <c r="VUW460" i="37"/>
  <c r="VUX460" i="37"/>
  <c r="VUY460" i="37"/>
  <c r="VUZ460" i="37"/>
  <c r="VVA460" i="37"/>
  <c r="VVB460" i="37"/>
  <c r="VVC460" i="37"/>
  <c r="VVD460" i="37"/>
  <c r="VVE460" i="37"/>
  <c r="VVF460" i="37"/>
  <c r="VVG460" i="37"/>
  <c r="VVH460" i="37"/>
  <c r="VVI460" i="37"/>
  <c r="VVJ460" i="37"/>
  <c r="VVK460" i="37"/>
  <c r="VVL460" i="37"/>
  <c r="VVM460" i="37"/>
  <c r="VVN460" i="37"/>
  <c r="VVO460" i="37"/>
  <c r="VVP460" i="37"/>
  <c r="VVQ460" i="37"/>
  <c r="VVR460" i="37"/>
  <c r="VVS460" i="37"/>
  <c r="VVT460" i="37"/>
  <c r="VVU460" i="37"/>
  <c r="VVV460" i="37"/>
  <c r="VVW460" i="37"/>
  <c r="VVX460" i="37"/>
  <c r="VVY460" i="37"/>
  <c r="VVZ460" i="37"/>
  <c r="VWA460" i="37"/>
  <c r="VWB460" i="37"/>
  <c r="VWC460" i="37"/>
  <c r="VWD460" i="37"/>
  <c r="VWE460" i="37"/>
  <c r="VWF460" i="37"/>
  <c r="VWG460" i="37"/>
  <c r="VWH460" i="37"/>
  <c r="VWI460" i="37"/>
  <c r="VWJ460" i="37"/>
  <c r="VWK460" i="37"/>
  <c r="VWL460" i="37"/>
  <c r="VWM460" i="37"/>
  <c r="VWN460" i="37"/>
  <c r="VWO460" i="37"/>
  <c r="VWP460" i="37"/>
  <c r="VWQ460" i="37"/>
  <c r="VWR460" i="37"/>
  <c r="VWS460" i="37"/>
  <c r="VWT460" i="37"/>
  <c r="VWU460" i="37"/>
  <c r="VWV460" i="37"/>
  <c r="VWW460" i="37"/>
  <c r="VWX460" i="37"/>
  <c r="VWY460" i="37"/>
  <c r="VWZ460" i="37"/>
  <c r="VXA460" i="37"/>
  <c r="VXB460" i="37"/>
  <c r="VXC460" i="37"/>
  <c r="VXD460" i="37"/>
  <c r="VXE460" i="37"/>
  <c r="VXF460" i="37"/>
  <c r="VXG460" i="37"/>
  <c r="VXH460" i="37"/>
  <c r="VXI460" i="37"/>
  <c r="VXJ460" i="37"/>
  <c r="VXK460" i="37"/>
  <c r="VXL460" i="37"/>
  <c r="VXM460" i="37"/>
  <c r="VXN460" i="37"/>
  <c r="VXO460" i="37"/>
  <c r="VXP460" i="37"/>
  <c r="VXQ460" i="37"/>
  <c r="VXR460" i="37"/>
  <c r="VXS460" i="37"/>
  <c r="VXT460" i="37"/>
  <c r="VXU460" i="37"/>
  <c r="VXV460" i="37"/>
  <c r="VXW460" i="37"/>
  <c r="VXX460" i="37"/>
  <c r="VXY460" i="37"/>
  <c r="VXZ460" i="37"/>
  <c r="VYA460" i="37"/>
  <c r="VYB460" i="37"/>
  <c r="VYC460" i="37"/>
  <c r="VYD460" i="37"/>
  <c r="VYE460" i="37"/>
  <c r="VYF460" i="37"/>
  <c r="VYG460" i="37"/>
  <c r="VYH460" i="37"/>
  <c r="VYI460" i="37"/>
  <c r="VYJ460" i="37"/>
  <c r="VYK460" i="37"/>
  <c r="VYL460" i="37"/>
  <c r="VYM460" i="37"/>
  <c r="VYN460" i="37"/>
  <c r="VYO460" i="37"/>
  <c r="VYP460" i="37"/>
  <c r="VYQ460" i="37"/>
  <c r="VYR460" i="37"/>
  <c r="VYS460" i="37"/>
  <c r="VYT460" i="37"/>
  <c r="VYU460" i="37"/>
  <c r="VYV460" i="37"/>
  <c r="VYW460" i="37"/>
  <c r="VYX460" i="37"/>
  <c r="VYY460" i="37"/>
  <c r="VYZ460" i="37"/>
  <c r="VZA460" i="37"/>
  <c r="VZB460" i="37"/>
  <c r="VZC460" i="37"/>
  <c r="VZD460" i="37"/>
  <c r="VZE460" i="37"/>
  <c r="VZF460" i="37"/>
  <c r="VZG460" i="37"/>
  <c r="VZH460" i="37"/>
  <c r="VZI460" i="37"/>
  <c r="VZJ460" i="37"/>
  <c r="VZK460" i="37"/>
  <c r="VZL460" i="37"/>
  <c r="VZM460" i="37"/>
  <c r="VZN460" i="37"/>
  <c r="VZO460" i="37"/>
  <c r="VZP460" i="37"/>
  <c r="VZQ460" i="37"/>
  <c r="VZR460" i="37"/>
  <c r="VZS460" i="37"/>
  <c r="VZT460" i="37"/>
  <c r="VZU460" i="37"/>
  <c r="VZV460" i="37"/>
  <c r="VZW460" i="37"/>
  <c r="VZX460" i="37"/>
  <c r="VZY460" i="37"/>
  <c r="VZZ460" i="37"/>
  <c r="WAA460" i="37"/>
  <c r="WAB460" i="37"/>
  <c r="WAC460" i="37"/>
  <c r="WAD460" i="37"/>
  <c r="WAE460" i="37"/>
  <c r="WAF460" i="37"/>
  <c r="WAG460" i="37"/>
  <c r="WAH460" i="37"/>
  <c r="WAI460" i="37"/>
  <c r="WAJ460" i="37"/>
  <c r="WAK460" i="37"/>
  <c r="WAL460" i="37"/>
  <c r="WAM460" i="37"/>
  <c r="WAN460" i="37"/>
  <c r="WAO460" i="37"/>
  <c r="WAP460" i="37"/>
  <c r="WAQ460" i="37"/>
  <c r="WAR460" i="37"/>
  <c r="WAS460" i="37"/>
  <c r="WAT460" i="37"/>
  <c r="WAU460" i="37"/>
  <c r="WAV460" i="37"/>
  <c r="WAW460" i="37"/>
  <c r="WAX460" i="37"/>
  <c r="WAY460" i="37"/>
  <c r="WAZ460" i="37"/>
  <c r="WBA460" i="37"/>
  <c r="WBB460" i="37"/>
  <c r="WBC460" i="37"/>
  <c r="WBD460" i="37"/>
  <c r="WBE460" i="37"/>
  <c r="WBF460" i="37"/>
  <c r="WBG460" i="37"/>
  <c r="WBH460" i="37"/>
  <c r="WBI460" i="37"/>
  <c r="WBJ460" i="37"/>
  <c r="WBK460" i="37"/>
  <c r="WBL460" i="37"/>
  <c r="WBM460" i="37"/>
  <c r="WBN460" i="37"/>
  <c r="WBO460" i="37"/>
  <c r="WBP460" i="37"/>
  <c r="WBQ460" i="37"/>
  <c r="WBR460" i="37"/>
  <c r="WBS460" i="37"/>
  <c r="WBT460" i="37"/>
  <c r="WBU460" i="37"/>
  <c r="WBV460" i="37"/>
  <c r="WBW460" i="37"/>
  <c r="WBX460" i="37"/>
  <c r="WBY460" i="37"/>
  <c r="WBZ460" i="37"/>
  <c r="WCA460" i="37"/>
  <c r="WCB460" i="37"/>
  <c r="WCC460" i="37"/>
  <c r="WCD460" i="37"/>
  <c r="WCE460" i="37"/>
  <c r="WCF460" i="37"/>
  <c r="WCG460" i="37"/>
  <c r="WCH460" i="37"/>
  <c r="WCI460" i="37"/>
  <c r="WCJ460" i="37"/>
  <c r="WCK460" i="37"/>
  <c r="WCL460" i="37"/>
  <c r="WCM460" i="37"/>
  <c r="WCN460" i="37"/>
  <c r="WCO460" i="37"/>
  <c r="WCP460" i="37"/>
  <c r="WCQ460" i="37"/>
  <c r="WCR460" i="37"/>
  <c r="WCS460" i="37"/>
  <c r="WCT460" i="37"/>
  <c r="WCU460" i="37"/>
  <c r="WCV460" i="37"/>
  <c r="WCW460" i="37"/>
  <c r="WCX460" i="37"/>
  <c r="WCY460" i="37"/>
  <c r="WCZ460" i="37"/>
  <c r="WDA460" i="37"/>
  <c r="WDB460" i="37"/>
  <c r="WDC460" i="37"/>
  <c r="WDD460" i="37"/>
  <c r="WDE460" i="37"/>
  <c r="WDF460" i="37"/>
  <c r="WDG460" i="37"/>
  <c r="WDH460" i="37"/>
  <c r="WDI460" i="37"/>
  <c r="WDJ460" i="37"/>
  <c r="WDK460" i="37"/>
  <c r="WDL460" i="37"/>
  <c r="WDM460" i="37"/>
  <c r="WDN460" i="37"/>
  <c r="WDO460" i="37"/>
  <c r="WDP460" i="37"/>
  <c r="WDQ460" i="37"/>
  <c r="WDR460" i="37"/>
  <c r="WDS460" i="37"/>
  <c r="WDT460" i="37"/>
  <c r="WDU460" i="37"/>
  <c r="WDV460" i="37"/>
  <c r="WDW460" i="37"/>
  <c r="WDX460" i="37"/>
  <c r="WDY460" i="37"/>
  <c r="WDZ460" i="37"/>
  <c r="WEA460" i="37"/>
  <c r="WEB460" i="37"/>
  <c r="WEC460" i="37"/>
  <c r="WED460" i="37"/>
  <c r="WEE460" i="37"/>
  <c r="WEF460" i="37"/>
  <c r="WEG460" i="37"/>
  <c r="WEH460" i="37"/>
  <c r="WEI460" i="37"/>
  <c r="WEJ460" i="37"/>
  <c r="WEK460" i="37"/>
  <c r="WEL460" i="37"/>
  <c r="WEM460" i="37"/>
  <c r="WEN460" i="37"/>
  <c r="WEO460" i="37"/>
  <c r="WEP460" i="37"/>
  <c r="WEQ460" i="37"/>
  <c r="WER460" i="37"/>
  <c r="WES460" i="37"/>
  <c r="WET460" i="37"/>
  <c r="WEU460" i="37"/>
  <c r="WEV460" i="37"/>
  <c r="WEW460" i="37"/>
  <c r="WEX460" i="37"/>
  <c r="WEY460" i="37"/>
  <c r="WEZ460" i="37"/>
  <c r="WFA460" i="37"/>
  <c r="WFB460" i="37"/>
  <c r="WFC460" i="37"/>
  <c r="WFD460" i="37"/>
  <c r="WFE460" i="37"/>
  <c r="WFF460" i="37"/>
  <c r="WFG460" i="37"/>
  <c r="WFH460" i="37"/>
  <c r="WFI460" i="37"/>
  <c r="WFJ460" i="37"/>
  <c r="WFK460" i="37"/>
  <c r="WFL460" i="37"/>
  <c r="WFM460" i="37"/>
  <c r="WFN460" i="37"/>
  <c r="WFO460" i="37"/>
  <c r="WFP460" i="37"/>
  <c r="WFQ460" i="37"/>
  <c r="WFR460" i="37"/>
  <c r="WFS460" i="37"/>
  <c r="WFT460" i="37"/>
  <c r="WFU460" i="37"/>
  <c r="WFV460" i="37"/>
  <c r="WFW460" i="37"/>
  <c r="WFX460" i="37"/>
  <c r="WFY460" i="37"/>
  <c r="WFZ460" i="37"/>
  <c r="WGA460" i="37"/>
  <c r="WGB460" i="37"/>
  <c r="WGC460" i="37"/>
  <c r="WGD460" i="37"/>
  <c r="WGE460" i="37"/>
  <c r="WGF460" i="37"/>
  <c r="WGG460" i="37"/>
  <c r="WGH460" i="37"/>
  <c r="WGI460" i="37"/>
  <c r="WGJ460" i="37"/>
  <c r="WGK460" i="37"/>
  <c r="WGL460" i="37"/>
  <c r="WGM460" i="37"/>
  <c r="WGN460" i="37"/>
  <c r="WGO460" i="37"/>
  <c r="WGP460" i="37"/>
  <c r="WGQ460" i="37"/>
  <c r="WGR460" i="37"/>
  <c r="WGS460" i="37"/>
  <c r="WGT460" i="37"/>
  <c r="WGU460" i="37"/>
  <c r="WGV460" i="37"/>
  <c r="WGW460" i="37"/>
  <c r="WGX460" i="37"/>
  <c r="WGY460" i="37"/>
  <c r="WGZ460" i="37"/>
  <c r="WHA460" i="37"/>
  <c r="WHB460" i="37"/>
  <c r="WHC460" i="37"/>
  <c r="WHD460" i="37"/>
  <c r="WHE460" i="37"/>
  <c r="WHF460" i="37"/>
  <c r="WHG460" i="37"/>
  <c r="WHH460" i="37"/>
  <c r="WHI460" i="37"/>
  <c r="WHJ460" i="37"/>
  <c r="WHK460" i="37"/>
  <c r="WHL460" i="37"/>
  <c r="WHM460" i="37"/>
  <c r="WHN460" i="37"/>
  <c r="WHO460" i="37"/>
  <c r="WHP460" i="37"/>
  <c r="WHQ460" i="37"/>
  <c r="WHR460" i="37"/>
  <c r="WHS460" i="37"/>
  <c r="WHT460" i="37"/>
  <c r="WHU460" i="37"/>
  <c r="WHV460" i="37"/>
  <c r="WHW460" i="37"/>
  <c r="WHX460" i="37"/>
  <c r="WHY460" i="37"/>
  <c r="WHZ460" i="37"/>
  <c r="WIA460" i="37"/>
  <c r="WIB460" i="37"/>
  <c r="WIC460" i="37"/>
  <c r="WID460" i="37"/>
  <c r="WIE460" i="37"/>
  <c r="WIF460" i="37"/>
  <c r="WIG460" i="37"/>
  <c r="WIH460" i="37"/>
  <c r="WII460" i="37"/>
  <c r="WIJ460" i="37"/>
  <c r="WIK460" i="37"/>
  <c r="WIL460" i="37"/>
  <c r="WIM460" i="37"/>
  <c r="WIN460" i="37"/>
  <c r="WIO460" i="37"/>
  <c r="WIP460" i="37"/>
  <c r="WIQ460" i="37"/>
  <c r="WIR460" i="37"/>
  <c r="WIS460" i="37"/>
  <c r="WIT460" i="37"/>
  <c r="WIU460" i="37"/>
  <c r="WIV460" i="37"/>
  <c r="WIW460" i="37"/>
  <c r="WIX460" i="37"/>
  <c r="WIY460" i="37"/>
  <c r="WIZ460" i="37"/>
  <c r="WJA460" i="37"/>
  <c r="WJB460" i="37"/>
  <c r="WJC460" i="37"/>
  <c r="WJD460" i="37"/>
  <c r="WJE460" i="37"/>
  <c r="WJF460" i="37"/>
  <c r="WJG460" i="37"/>
  <c r="WJH460" i="37"/>
  <c r="WJI460" i="37"/>
  <c r="WJJ460" i="37"/>
  <c r="WJK460" i="37"/>
  <c r="WJL460" i="37"/>
  <c r="WJM460" i="37"/>
  <c r="WJN460" i="37"/>
  <c r="WJO460" i="37"/>
  <c r="WJP460" i="37"/>
  <c r="WJQ460" i="37"/>
  <c r="WJR460" i="37"/>
  <c r="WJS460" i="37"/>
  <c r="WJT460" i="37"/>
  <c r="WJU460" i="37"/>
  <c r="WJV460" i="37"/>
  <c r="WJW460" i="37"/>
  <c r="WJX460" i="37"/>
  <c r="WJY460" i="37"/>
  <c r="WJZ460" i="37"/>
  <c r="WKA460" i="37"/>
  <c r="WKB460" i="37"/>
  <c r="WKC460" i="37"/>
  <c r="WKD460" i="37"/>
  <c r="WKE460" i="37"/>
  <c r="WKF460" i="37"/>
  <c r="WKG460" i="37"/>
  <c r="WKH460" i="37"/>
  <c r="WKI460" i="37"/>
  <c r="WKJ460" i="37"/>
  <c r="WKK460" i="37"/>
  <c r="WKL460" i="37"/>
  <c r="WKM460" i="37"/>
  <c r="WKN460" i="37"/>
  <c r="WKO460" i="37"/>
  <c r="WKP460" i="37"/>
  <c r="WKQ460" i="37"/>
  <c r="WKR460" i="37"/>
  <c r="WKS460" i="37"/>
  <c r="WKT460" i="37"/>
  <c r="WKU460" i="37"/>
  <c r="WKV460" i="37"/>
  <c r="WKW460" i="37"/>
  <c r="WKX460" i="37"/>
  <c r="WKY460" i="37"/>
  <c r="WKZ460" i="37"/>
  <c r="WLA460" i="37"/>
  <c r="WLB460" i="37"/>
  <c r="WLC460" i="37"/>
  <c r="WLD460" i="37"/>
  <c r="WLE460" i="37"/>
  <c r="WLF460" i="37"/>
  <c r="WLG460" i="37"/>
  <c r="WLH460" i="37"/>
  <c r="WLI460" i="37"/>
  <c r="WLJ460" i="37"/>
  <c r="WLK460" i="37"/>
  <c r="WLL460" i="37"/>
  <c r="WLM460" i="37"/>
  <c r="WLN460" i="37"/>
  <c r="WLO460" i="37"/>
  <c r="WLP460" i="37"/>
  <c r="WLQ460" i="37"/>
  <c r="WLR460" i="37"/>
  <c r="WLS460" i="37"/>
  <c r="WLT460" i="37"/>
  <c r="WLU460" i="37"/>
  <c r="WLV460" i="37"/>
  <c r="WLW460" i="37"/>
  <c r="WLX460" i="37"/>
  <c r="WLY460" i="37"/>
  <c r="WLZ460" i="37"/>
  <c r="WMA460" i="37"/>
  <c r="WMB460" i="37"/>
  <c r="WMC460" i="37"/>
  <c r="WMD460" i="37"/>
  <c r="WME460" i="37"/>
  <c r="WMF460" i="37"/>
  <c r="WMG460" i="37"/>
  <c r="WMH460" i="37"/>
  <c r="WMI460" i="37"/>
  <c r="WMJ460" i="37"/>
  <c r="WMK460" i="37"/>
  <c r="WML460" i="37"/>
  <c r="WMM460" i="37"/>
  <c r="WMN460" i="37"/>
  <c r="WMO460" i="37"/>
  <c r="WMP460" i="37"/>
  <c r="WMQ460" i="37"/>
  <c r="WMR460" i="37"/>
  <c r="WMS460" i="37"/>
  <c r="WMT460" i="37"/>
  <c r="WMU460" i="37"/>
  <c r="WMV460" i="37"/>
  <c r="WMW460" i="37"/>
  <c r="WMX460" i="37"/>
  <c r="WMY460" i="37"/>
  <c r="WMZ460" i="37"/>
  <c r="WNA460" i="37"/>
  <c r="WNB460" i="37"/>
  <c r="WNC460" i="37"/>
  <c r="WND460" i="37"/>
  <c r="WNE460" i="37"/>
  <c r="WNF460" i="37"/>
  <c r="WNG460" i="37"/>
  <c r="WNH460" i="37"/>
  <c r="WNI460" i="37"/>
  <c r="WNJ460" i="37"/>
  <c r="WNK460" i="37"/>
  <c r="WNL460" i="37"/>
  <c r="WNM460" i="37"/>
  <c r="WNN460" i="37"/>
  <c r="WNO460" i="37"/>
  <c r="WNP460" i="37"/>
  <c r="WNQ460" i="37"/>
  <c r="WNR460" i="37"/>
  <c r="WNS460" i="37"/>
  <c r="WNT460" i="37"/>
  <c r="WNU460" i="37"/>
  <c r="WNV460" i="37"/>
  <c r="WNW460" i="37"/>
  <c r="WNX460" i="37"/>
  <c r="WNY460" i="37"/>
  <c r="WNZ460" i="37"/>
  <c r="WOA460" i="37"/>
  <c r="WOB460" i="37"/>
  <c r="WOC460" i="37"/>
  <c r="WOD460" i="37"/>
  <c r="WOE460" i="37"/>
  <c r="WOF460" i="37"/>
  <c r="WOG460" i="37"/>
  <c r="WOH460" i="37"/>
  <c r="WOI460" i="37"/>
  <c r="WOJ460" i="37"/>
  <c r="WOK460" i="37"/>
  <c r="WOL460" i="37"/>
  <c r="WOM460" i="37"/>
  <c r="WON460" i="37"/>
  <c r="WOO460" i="37"/>
  <c r="WOP460" i="37"/>
  <c r="WOQ460" i="37"/>
  <c r="WOR460" i="37"/>
  <c r="WOS460" i="37"/>
  <c r="WOT460" i="37"/>
  <c r="WOU460" i="37"/>
  <c r="WOV460" i="37"/>
  <c r="WOW460" i="37"/>
  <c r="WOX460" i="37"/>
  <c r="WOY460" i="37"/>
  <c r="WOZ460" i="37"/>
  <c r="WPA460" i="37"/>
  <c r="WPB460" i="37"/>
  <c r="WPC460" i="37"/>
  <c r="WPD460" i="37"/>
  <c r="WPE460" i="37"/>
  <c r="WPF460" i="37"/>
  <c r="WPG460" i="37"/>
  <c r="WPH460" i="37"/>
  <c r="WPI460" i="37"/>
  <c r="WPJ460" i="37"/>
  <c r="WPK460" i="37"/>
  <c r="WPL460" i="37"/>
  <c r="WPM460" i="37"/>
  <c r="WPN460" i="37"/>
  <c r="WPO460" i="37"/>
  <c r="WPP460" i="37"/>
  <c r="WPQ460" i="37"/>
  <c r="WPR460" i="37"/>
  <c r="WPS460" i="37"/>
  <c r="WPT460" i="37"/>
  <c r="WPU460" i="37"/>
  <c r="WPV460" i="37"/>
  <c r="WPW460" i="37"/>
  <c r="WPX460" i="37"/>
  <c r="WPY460" i="37"/>
  <c r="WPZ460" i="37"/>
  <c r="WQA460" i="37"/>
  <c r="WQB460" i="37"/>
  <c r="WQC460" i="37"/>
  <c r="WQD460" i="37"/>
  <c r="WQE460" i="37"/>
  <c r="WQF460" i="37"/>
  <c r="WQG460" i="37"/>
  <c r="WQH460" i="37"/>
  <c r="WQI460" i="37"/>
  <c r="WQJ460" i="37"/>
  <c r="WQK460" i="37"/>
  <c r="WQL460" i="37"/>
  <c r="WQM460" i="37"/>
  <c r="WQN460" i="37"/>
  <c r="WQO460" i="37"/>
  <c r="WQP460" i="37"/>
  <c r="WQQ460" i="37"/>
  <c r="WQR460" i="37"/>
  <c r="WQS460" i="37"/>
  <c r="WQT460" i="37"/>
  <c r="WQU460" i="37"/>
  <c r="WQV460" i="37"/>
  <c r="WQW460" i="37"/>
  <c r="WQX460" i="37"/>
  <c r="WQY460" i="37"/>
  <c r="WQZ460" i="37"/>
  <c r="WRA460" i="37"/>
  <c r="WRB460" i="37"/>
  <c r="WRC460" i="37"/>
  <c r="WRD460" i="37"/>
  <c r="WRE460" i="37"/>
  <c r="WRF460" i="37"/>
  <c r="WRG460" i="37"/>
  <c r="WRH460" i="37"/>
  <c r="WRI460" i="37"/>
  <c r="WRJ460" i="37"/>
  <c r="WRK460" i="37"/>
  <c r="WRL460" i="37"/>
  <c r="WRM460" i="37"/>
  <c r="WRN460" i="37"/>
  <c r="WRO460" i="37"/>
  <c r="WRP460" i="37"/>
  <c r="WRQ460" i="37"/>
  <c r="WRR460" i="37"/>
  <c r="WRS460" i="37"/>
  <c r="WRT460" i="37"/>
  <c r="WRU460" i="37"/>
  <c r="WRV460" i="37"/>
  <c r="WRW460" i="37"/>
  <c r="WRX460" i="37"/>
  <c r="WRY460" i="37"/>
  <c r="WRZ460" i="37"/>
  <c r="WSA460" i="37"/>
  <c r="WSB460" i="37"/>
  <c r="WSC460" i="37"/>
  <c r="WSD460" i="37"/>
  <c r="WSE460" i="37"/>
  <c r="WSF460" i="37"/>
  <c r="WSG460" i="37"/>
  <c r="WSH460" i="37"/>
  <c r="WSI460" i="37"/>
  <c r="WSJ460" i="37"/>
  <c r="WSK460" i="37"/>
  <c r="WSL460" i="37"/>
  <c r="WSM460" i="37"/>
  <c r="WSN460" i="37"/>
  <c r="WSO460" i="37"/>
  <c r="WSP460" i="37"/>
  <c r="WSQ460" i="37"/>
  <c r="WSR460" i="37"/>
  <c r="WSS460" i="37"/>
  <c r="WST460" i="37"/>
  <c r="WSU460" i="37"/>
  <c r="WSV460" i="37"/>
  <c r="WSW460" i="37"/>
  <c r="WSX460" i="37"/>
  <c r="WSY460" i="37"/>
  <c r="WSZ460" i="37"/>
  <c r="WTA460" i="37"/>
  <c r="WTB460" i="37"/>
  <c r="WTC460" i="37"/>
  <c r="WTD460" i="37"/>
  <c r="WTE460" i="37"/>
  <c r="WTF460" i="37"/>
  <c r="WTG460" i="37"/>
  <c r="WTH460" i="37"/>
  <c r="WTI460" i="37"/>
  <c r="WTJ460" i="37"/>
  <c r="WTK460" i="37"/>
  <c r="WTL460" i="37"/>
  <c r="WTM460" i="37"/>
  <c r="WTN460" i="37"/>
  <c r="WTO460" i="37"/>
  <c r="WTP460" i="37"/>
  <c r="WTQ460" i="37"/>
  <c r="WTR460" i="37"/>
  <c r="WTS460" i="37"/>
  <c r="WTT460" i="37"/>
  <c r="WTU460" i="37"/>
  <c r="WTV460" i="37"/>
  <c r="WTW460" i="37"/>
  <c r="WTX460" i="37"/>
  <c r="WTY460" i="37"/>
  <c r="WTZ460" i="37"/>
  <c r="WUA460" i="37"/>
  <c r="WUB460" i="37"/>
  <c r="WUC460" i="37"/>
  <c r="WUD460" i="37"/>
  <c r="WUE460" i="37"/>
  <c r="WUF460" i="37"/>
  <c r="WUG460" i="37"/>
  <c r="WUH460" i="37"/>
  <c r="WUI460" i="37"/>
  <c r="WUJ460" i="37"/>
  <c r="WUK460" i="37"/>
  <c r="WUL460" i="37"/>
  <c r="WUM460" i="37"/>
  <c r="WUN460" i="37"/>
  <c r="WUO460" i="37"/>
  <c r="WUP460" i="37"/>
  <c r="WUQ460" i="37"/>
  <c r="WUR460" i="37"/>
  <c r="WUS460" i="37"/>
  <c r="WUT460" i="37"/>
  <c r="WUU460" i="37"/>
  <c r="WUV460" i="37"/>
  <c r="WUW460" i="37"/>
  <c r="WUX460" i="37"/>
  <c r="WUY460" i="37"/>
  <c r="WUZ460" i="37"/>
  <c r="WVA460" i="37"/>
  <c r="WVB460" i="37"/>
  <c r="WVC460" i="37"/>
  <c r="WVD460" i="37"/>
  <c r="WVE460" i="37"/>
  <c r="WVF460" i="37"/>
  <c r="WVG460" i="37"/>
  <c r="WVH460" i="37"/>
  <c r="WVI460" i="37"/>
  <c r="WVJ460" i="37"/>
  <c r="WVK460" i="37"/>
  <c r="WVL460" i="37"/>
  <c r="WVM460" i="37"/>
  <c r="WVN460" i="37"/>
  <c r="WVO460" i="37"/>
  <c r="WVP460" i="37"/>
  <c r="WVQ460" i="37"/>
  <c r="WVR460" i="37"/>
  <c r="WVS460" i="37"/>
  <c r="WVT460" i="37"/>
  <c r="WVU460" i="37"/>
  <c r="WVV460" i="37"/>
  <c r="WVW460" i="37"/>
  <c r="WVX460" i="37"/>
  <c r="WVY460" i="37"/>
  <c r="WVZ460" i="37"/>
  <c r="WWA460" i="37"/>
  <c r="WWB460" i="37"/>
  <c r="WWC460" i="37"/>
  <c r="WWD460" i="37"/>
  <c r="WWE460" i="37"/>
  <c r="WWF460" i="37"/>
  <c r="WWG460" i="37"/>
  <c r="WWH460" i="37"/>
  <c r="WWI460" i="37"/>
  <c r="WWJ460" i="37"/>
  <c r="WWK460" i="37"/>
  <c r="WWL460" i="37"/>
  <c r="WWM460" i="37"/>
  <c r="WWN460" i="37"/>
  <c r="WWO460" i="37"/>
  <c r="WWP460" i="37"/>
  <c r="WWQ460" i="37"/>
  <c r="WWR460" i="37"/>
  <c r="WWS460" i="37"/>
  <c r="WWT460" i="37"/>
  <c r="WWU460" i="37"/>
  <c r="WWV460" i="37"/>
  <c r="WWW460" i="37"/>
  <c r="WWX460" i="37"/>
  <c r="WWY460" i="37"/>
  <c r="WWZ460" i="37"/>
  <c r="WXA460" i="37"/>
  <c r="WXB460" i="37"/>
  <c r="WXC460" i="37"/>
  <c r="WXD460" i="37"/>
  <c r="WXE460" i="37"/>
  <c r="WXF460" i="37"/>
  <c r="WXG460" i="37"/>
  <c r="WXH460" i="37"/>
  <c r="WXI460" i="37"/>
  <c r="WXJ460" i="37"/>
  <c r="WXK460" i="37"/>
  <c r="WXL460" i="37"/>
  <c r="WXM460" i="37"/>
  <c r="WXN460" i="37"/>
  <c r="WXO460" i="37"/>
  <c r="WXP460" i="37"/>
  <c r="WXQ460" i="37"/>
  <c r="WXR460" i="37"/>
  <c r="WXS460" i="37"/>
  <c r="WXT460" i="37"/>
  <c r="WXU460" i="37"/>
  <c r="WXV460" i="37"/>
  <c r="WXW460" i="37"/>
  <c r="WXX460" i="37"/>
  <c r="WXY460" i="37"/>
  <c r="WXZ460" i="37"/>
  <c r="WYA460" i="37"/>
  <c r="WYB460" i="37"/>
  <c r="WYC460" i="37"/>
  <c r="WYD460" i="37"/>
  <c r="WYE460" i="37"/>
  <c r="WYF460" i="37"/>
  <c r="WYG460" i="37"/>
  <c r="WYH460" i="37"/>
  <c r="WYI460" i="37"/>
  <c r="WYJ460" i="37"/>
  <c r="WYK460" i="37"/>
  <c r="WYL460" i="37"/>
  <c r="WYM460" i="37"/>
  <c r="WYN460" i="37"/>
  <c r="WYO460" i="37"/>
  <c r="WYP460" i="37"/>
  <c r="WYQ460" i="37"/>
  <c r="WYR460" i="37"/>
  <c r="WYS460" i="37"/>
  <c r="WYT460" i="37"/>
  <c r="WYU460" i="37"/>
  <c r="WYV460" i="37"/>
  <c r="WYW460" i="37"/>
  <c r="WYX460" i="37"/>
  <c r="WYY460" i="37"/>
  <c r="WYZ460" i="37"/>
  <c r="WZA460" i="37"/>
  <c r="WZB460" i="37"/>
  <c r="WZC460" i="37"/>
  <c r="WZD460" i="37"/>
  <c r="WZE460" i="37"/>
  <c r="WZF460" i="37"/>
  <c r="WZG460" i="37"/>
  <c r="WZH460" i="37"/>
  <c r="WZI460" i="37"/>
  <c r="WZJ460" i="37"/>
  <c r="WZK460" i="37"/>
  <c r="WZL460" i="37"/>
  <c r="WZM460" i="37"/>
  <c r="WZN460" i="37"/>
  <c r="WZO460" i="37"/>
  <c r="WZP460" i="37"/>
  <c r="WZQ460" i="37"/>
  <c r="WZR460" i="37"/>
  <c r="WZS460" i="37"/>
  <c r="WZT460" i="37"/>
  <c r="WZU460" i="37"/>
  <c r="WZV460" i="37"/>
  <c r="WZW460" i="37"/>
  <c r="WZX460" i="37"/>
  <c r="WZY460" i="37"/>
  <c r="WZZ460" i="37"/>
  <c r="XAA460" i="37"/>
  <c r="XAB460" i="37"/>
  <c r="XAC460" i="37"/>
  <c r="XAD460" i="37"/>
  <c r="XAE460" i="37"/>
  <c r="XAF460" i="37"/>
  <c r="XAG460" i="37"/>
  <c r="XAH460" i="37"/>
  <c r="XAI460" i="37"/>
  <c r="XAJ460" i="37"/>
  <c r="XAK460" i="37"/>
  <c r="XAL460" i="37"/>
  <c r="XAM460" i="37"/>
  <c r="XAN460" i="37"/>
  <c r="XAO460" i="37"/>
  <c r="XAP460" i="37"/>
  <c r="XAQ460" i="37"/>
  <c r="XAR460" i="37"/>
  <c r="XAS460" i="37"/>
  <c r="XAT460" i="37"/>
  <c r="XAU460" i="37"/>
  <c r="XAV460" i="37"/>
  <c r="XAW460" i="37"/>
  <c r="XAX460" i="37"/>
  <c r="XAY460" i="37"/>
  <c r="XAZ460" i="37"/>
  <c r="XBA460" i="37"/>
  <c r="XBB460" i="37"/>
  <c r="XBC460" i="37"/>
  <c r="XBD460" i="37"/>
  <c r="XBE460" i="37"/>
  <c r="XBF460" i="37"/>
  <c r="XBG460" i="37"/>
  <c r="XBH460" i="37"/>
  <c r="XBI460" i="37"/>
  <c r="XBJ460" i="37"/>
  <c r="XBK460" i="37"/>
  <c r="XBL460" i="37"/>
  <c r="XBM460" i="37"/>
  <c r="XBN460" i="37"/>
  <c r="XBO460" i="37"/>
  <c r="XBP460" i="37"/>
  <c r="XBQ460" i="37"/>
  <c r="XBR460" i="37"/>
  <c r="XBS460" i="37"/>
  <c r="XBT460" i="37"/>
  <c r="XBU460" i="37"/>
  <c r="XBV460" i="37"/>
  <c r="XBW460" i="37"/>
  <c r="XBX460" i="37"/>
  <c r="XBY460" i="37"/>
  <c r="XBZ460" i="37"/>
  <c r="XCA460" i="37"/>
  <c r="XCB460" i="37"/>
  <c r="XCC460" i="37"/>
  <c r="XCD460" i="37"/>
  <c r="XCE460" i="37"/>
  <c r="XCF460" i="37"/>
  <c r="XCG460" i="37"/>
  <c r="XCH460" i="37"/>
  <c r="XCI460" i="37"/>
  <c r="XCJ460" i="37"/>
  <c r="XCK460" i="37"/>
  <c r="XCL460" i="37"/>
  <c r="XCM460" i="37"/>
  <c r="XCN460" i="37"/>
  <c r="XCO460" i="37"/>
  <c r="XCP460" i="37"/>
  <c r="XCQ460" i="37"/>
  <c r="XCR460" i="37"/>
  <c r="XCS460" i="37"/>
  <c r="XCT460" i="37"/>
  <c r="XCU460" i="37"/>
  <c r="XCV460" i="37"/>
  <c r="XCW460" i="37"/>
  <c r="XCX460" i="37"/>
  <c r="XCY460" i="37"/>
  <c r="XCZ460" i="37"/>
  <c r="XDA460" i="37"/>
  <c r="XDB460" i="37"/>
  <c r="XDC460" i="37"/>
  <c r="XDD460" i="37"/>
  <c r="XDE460" i="37"/>
  <c r="XDF460" i="37"/>
  <c r="XDG460" i="37"/>
  <c r="XDH460" i="37"/>
  <c r="XDI460" i="37"/>
  <c r="XDJ460" i="37"/>
  <c r="XDK460" i="37"/>
  <c r="XDL460" i="37"/>
  <c r="XDM460" i="37"/>
  <c r="XDN460" i="37"/>
  <c r="XDO460" i="37"/>
  <c r="XDP460" i="37"/>
  <c r="XDQ460" i="37"/>
  <c r="XDR460" i="37"/>
  <c r="XDS460" i="37"/>
  <c r="XDT460" i="37"/>
  <c r="XDU460" i="37"/>
  <c r="XDV460" i="37"/>
  <c r="XDW460" i="37"/>
  <c r="XDX460" i="37"/>
  <c r="XDY460" i="37"/>
  <c r="XDZ460" i="37"/>
  <c r="XEA460" i="37"/>
  <c r="XEB460" i="37"/>
  <c r="XEC460" i="37"/>
  <c r="XED460" i="37"/>
  <c r="XEE460" i="37"/>
  <c r="XEF460" i="37"/>
  <c r="XEG460" i="37"/>
  <c r="XEH460" i="37"/>
  <c r="XEI460" i="37"/>
  <c r="XEJ460" i="37"/>
  <c r="XEK460" i="37"/>
  <c r="XEL460" i="37"/>
  <c r="XEM460" i="37"/>
  <c r="XEN460" i="37"/>
  <c r="XEO460" i="37"/>
  <c r="XEP460" i="37"/>
  <c r="XEQ460" i="37"/>
  <c r="XER460" i="37"/>
  <c r="XES460" i="37"/>
  <c r="XET460" i="37"/>
  <c r="XEU460" i="37"/>
  <c r="XEV460" i="37"/>
  <c r="XEW460" i="37"/>
  <c r="XEX460" i="37"/>
  <c r="XEY460" i="37"/>
  <c r="XEZ460" i="37"/>
  <c r="XFA460" i="37"/>
  <c r="XFB460" i="37"/>
  <c r="XFC460" i="37"/>
  <c r="XFD460" i="37"/>
  <c r="P434" i="37"/>
  <c r="O434" i="37"/>
  <c r="N434" i="37"/>
  <c r="M434" i="37"/>
  <c r="L434" i="37"/>
  <c r="K434" i="37"/>
  <c r="J434" i="37"/>
  <c r="I434" i="37"/>
  <c r="H434" i="37"/>
  <c r="G434" i="37"/>
  <c r="F434" i="37"/>
  <c r="E434" i="37"/>
  <c r="I435" i="37"/>
  <c r="H435" i="37"/>
  <c r="G435" i="37"/>
  <c r="F435" i="37"/>
  <c r="E435" i="37"/>
  <c r="G346" i="37"/>
  <c r="E346" i="37"/>
  <c r="I292" i="37"/>
  <c r="G292" i="37"/>
  <c r="F292" i="37"/>
  <c r="E292" i="37"/>
  <c r="P266" i="37"/>
  <c r="O266" i="37"/>
  <c r="N266" i="37"/>
  <c r="M266" i="37"/>
  <c r="L266" i="37"/>
  <c r="K266" i="37"/>
  <c r="J266" i="37"/>
  <c r="I266" i="37"/>
  <c r="H266" i="37"/>
  <c r="G266" i="37"/>
  <c r="F266" i="37"/>
  <c r="E266" i="37"/>
  <c r="I267" i="37"/>
  <c r="H267" i="37"/>
  <c r="G267" i="37"/>
  <c r="F267" i="37"/>
  <c r="E267" i="37"/>
  <c r="G179" i="37"/>
  <c r="E179" i="37"/>
  <c r="I126" i="37"/>
  <c r="G126" i="37"/>
  <c r="F126" i="37"/>
  <c r="E126" i="37"/>
  <c r="I104" i="37"/>
  <c r="G104" i="37"/>
  <c r="F104" i="37"/>
  <c r="E104" i="37"/>
  <c r="P98" i="37"/>
  <c r="O98" i="37"/>
  <c r="N98" i="37"/>
  <c r="M98" i="37"/>
  <c r="L98" i="37"/>
  <c r="K98" i="37"/>
  <c r="J98" i="37"/>
  <c r="I98" i="37"/>
  <c r="H98" i="37"/>
  <c r="G98" i="37"/>
  <c r="F98" i="37"/>
  <c r="E98" i="37"/>
  <c r="I99" i="37"/>
  <c r="H99" i="37"/>
  <c r="G99" i="37"/>
  <c r="F99" i="37"/>
  <c r="E99" i="37"/>
  <c r="I75" i="51"/>
  <c r="G75" i="51"/>
  <c r="F75" i="51"/>
  <c r="P71" i="51"/>
  <c r="O71" i="51"/>
  <c r="N71" i="51"/>
  <c r="M71" i="51"/>
  <c r="L71" i="51"/>
  <c r="K71" i="51"/>
  <c r="J71" i="51"/>
  <c r="I71" i="51"/>
  <c r="H71" i="51"/>
  <c r="G71" i="51"/>
  <c r="F71" i="51"/>
  <c r="P67" i="51"/>
  <c r="O67" i="51"/>
  <c r="N67" i="51"/>
  <c r="M67" i="51"/>
  <c r="L67" i="51"/>
  <c r="K67" i="51"/>
  <c r="J67" i="51"/>
  <c r="I67" i="51"/>
  <c r="H67" i="51"/>
  <c r="G67" i="51"/>
  <c r="F67" i="51"/>
  <c r="P502" i="37"/>
  <c r="O502" i="37"/>
  <c r="N502" i="37"/>
  <c r="M502" i="37"/>
  <c r="J502" i="37"/>
  <c r="I502" i="37"/>
  <c r="H502" i="37"/>
  <c r="G502" i="37"/>
  <c r="F502" i="37"/>
  <c r="E502" i="37"/>
  <c r="E36" i="41" s="1"/>
  <c r="P498" i="37"/>
  <c r="O498" i="37"/>
  <c r="N498" i="37"/>
  <c r="M498" i="37"/>
  <c r="J498" i="37"/>
  <c r="I498" i="37"/>
  <c r="H498" i="37"/>
  <c r="G498" i="37"/>
  <c r="F498" i="37"/>
  <c r="I506" i="37"/>
  <c r="G506" i="37"/>
  <c r="F506" i="37"/>
  <c r="E338" i="37"/>
  <c r="G48" i="46"/>
  <c r="E112" i="40"/>
  <c r="G112" i="40"/>
  <c r="E109" i="40"/>
  <c r="G109" i="40"/>
  <c r="I507" i="37"/>
  <c r="H507" i="37"/>
  <c r="G507" i="37"/>
  <c r="F507" i="37"/>
  <c r="E507" i="37"/>
  <c r="I494" i="37"/>
  <c r="H494" i="37"/>
  <c r="G494" i="37"/>
  <c r="F494" i="37"/>
  <c r="E494" i="37"/>
  <c r="G28" i="40"/>
  <c r="P136" i="46"/>
  <c r="K328" i="37"/>
  <c r="G56" i="40"/>
  <c r="E56" i="40"/>
  <c r="G101" i="40"/>
  <c r="E101" i="40"/>
  <c r="E96" i="40"/>
  <c r="G96" i="40"/>
  <c r="G90" i="51"/>
  <c r="F90" i="51"/>
  <c r="E90" i="51"/>
  <c r="G89" i="51"/>
  <c r="E89" i="51"/>
  <c r="E94" i="51"/>
  <c r="F94" i="51"/>
  <c r="G94" i="51"/>
  <c r="G93" i="51"/>
  <c r="E93" i="51"/>
  <c r="G84" i="51"/>
  <c r="G85" i="51"/>
  <c r="E85" i="51"/>
  <c r="E84" i="51"/>
  <c r="G97" i="40"/>
  <c r="E97" i="40"/>
  <c r="G102" i="40"/>
  <c r="E102" i="40"/>
  <c r="G81" i="40"/>
  <c r="E81" i="40"/>
  <c r="E76" i="40"/>
  <c r="G76" i="40"/>
  <c r="G82" i="40"/>
  <c r="E82" i="40"/>
  <c r="G80" i="40"/>
  <c r="E80" i="40"/>
  <c r="G75" i="40"/>
  <c r="E75" i="40"/>
  <c r="G54" i="40"/>
  <c r="E54" i="40"/>
  <c r="G55" i="40"/>
  <c r="E55" i="40"/>
  <c r="E50" i="40"/>
  <c r="G50" i="40"/>
  <c r="G49" i="40"/>
  <c r="E49" i="40"/>
  <c r="G30" i="40"/>
  <c r="E30" i="40"/>
  <c r="E28" i="40"/>
  <c r="G29" i="40"/>
  <c r="E29" i="40"/>
  <c r="G24" i="40"/>
  <c r="E24" i="40"/>
  <c r="G23" i="40"/>
  <c r="E23" i="40"/>
  <c r="G44" i="40"/>
  <c r="E44" i="40"/>
  <c r="G18" i="40"/>
  <c r="E18" i="40"/>
  <c r="P185" i="46"/>
  <c r="L185" i="46"/>
  <c r="K185" i="46"/>
  <c r="J185" i="46"/>
  <c r="I185" i="46"/>
  <c r="H185" i="46"/>
  <c r="G185" i="46"/>
  <c r="F185" i="46"/>
  <c r="E185" i="46"/>
  <c r="G181" i="46"/>
  <c r="F181" i="46"/>
  <c r="E181" i="46"/>
  <c r="P230" i="46"/>
  <c r="L230" i="46"/>
  <c r="K230" i="46"/>
  <c r="J230" i="46"/>
  <c r="I230" i="46"/>
  <c r="H230" i="46"/>
  <c r="G230" i="46"/>
  <c r="F230" i="46"/>
  <c r="E230" i="46"/>
  <c r="G226" i="46"/>
  <c r="F226" i="46"/>
  <c r="E226" i="46"/>
  <c r="E512" i="37"/>
  <c r="F512" i="37"/>
  <c r="G512" i="37"/>
  <c r="E339" i="37"/>
  <c r="F339" i="37"/>
  <c r="G339" i="37"/>
  <c r="K162" i="37"/>
  <c r="E172" i="37"/>
  <c r="F172" i="37"/>
  <c r="G172" i="37"/>
  <c r="E81" i="51"/>
  <c r="F81" i="51"/>
  <c r="G81" i="51"/>
  <c r="G172" i="46"/>
  <c r="E172" i="46"/>
  <c r="G168" i="46"/>
  <c r="E168" i="46"/>
  <c r="G161" i="46"/>
  <c r="G160" i="46"/>
  <c r="E161" i="46"/>
  <c r="E160" i="46"/>
  <c r="G157" i="46"/>
  <c r="E157" i="46"/>
  <c r="G153" i="46"/>
  <c r="E153" i="46"/>
  <c r="I147" i="46"/>
  <c r="H147" i="46"/>
  <c r="G147" i="46"/>
  <c r="F147" i="46"/>
  <c r="E147" i="46"/>
  <c r="I146" i="46"/>
  <c r="G146" i="46"/>
  <c r="F146" i="46"/>
  <c r="E146" i="46"/>
  <c r="I142" i="46"/>
  <c r="G142" i="46"/>
  <c r="F142" i="46"/>
  <c r="E142" i="46"/>
  <c r="I141" i="46"/>
  <c r="H141" i="46"/>
  <c r="G141" i="46"/>
  <c r="F141" i="46"/>
  <c r="E141" i="46"/>
  <c r="E136" i="46"/>
  <c r="F136" i="46"/>
  <c r="G136" i="46"/>
  <c r="H136" i="46"/>
  <c r="I136" i="46"/>
  <c r="J136" i="46"/>
  <c r="K136" i="46"/>
  <c r="L136" i="46"/>
  <c r="P133" i="46"/>
  <c r="O133" i="46"/>
  <c r="N133" i="46"/>
  <c r="M133" i="46"/>
  <c r="L133" i="46"/>
  <c r="K133" i="46"/>
  <c r="J133" i="46"/>
  <c r="I133" i="46"/>
  <c r="H133" i="46"/>
  <c r="G133" i="46"/>
  <c r="F133" i="46"/>
  <c r="E133" i="46"/>
  <c r="G97" i="46"/>
  <c r="F97" i="46"/>
  <c r="E97" i="46"/>
  <c r="P101" i="46"/>
  <c r="L101" i="46"/>
  <c r="K101" i="46"/>
  <c r="J101" i="46"/>
  <c r="I101" i="46"/>
  <c r="H101" i="46"/>
  <c r="G101" i="46"/>
  <c r="F101" i="46"/>
  <c r="E101" i="46"/>
  <c r="E164" i="46"/>
  <c r="G132" i="46"/>
  <c r="F132" i="46"/>
  <c r="L134" i="46" s="1"/>
  <c r="L142" i="46" s="1"/>
  <c r="E132" i="46"/>
  <c r="G165" i="46"/>
  <c r="E165" i="46"/>
  <c r="G164" i="46"/>
  <c r="G156" i="46"/>
  <c r="F156" i="46"/>
  <c r="E156" i="46"/>
  <c r="G152" i="46"/>
  <c r="F152" i="46"/>
  <c r="E152" i="46"/>
  <c r="I137" i="46"/>
  <c r="H137" i="46"/>
  <c r="G137" i="46"/>
  <c r="F137" i="46"/>
  <c r="E137" i="46"/>
  <c r="G88" i="46"/>
  <c r="E88" i="46"/>
  <c r="G84" i="46"/>
  <c r="E84" i="46"/>
  <c r="G81" i="46"/>
  <c r="E81" i="46"/>
  <c r="G80" i="46"/>
  <c r="E80" i="46"/>
  <c r="G77" i="46"/>
  <c r="G76" i="46"/>
  <c r="E77" i="46"/>
  <c r="E76" i="46"/>
  <c r="G73" i="46"/>
  <c r="E73" i="46"/>
  <c r="G69" i="46"/>
  <c r="E69" i="46"/>
  <c r="G72" i="46"/>
  <c r="F72" i="46"/>
  <c r="E72" i="46"/>
  <c r="G68" i="46"/>
  <c r="F68" i="46"/>
  <c r="E68" i="46"/>
  <c r="I62" i="46"/>
  <c r="G62" i="46"/>
  <c r="F62" i="46"/>
  <c r="E62" i="46"/>
  <c r="I58" i="46"/>
  <c r="G58" i="46"/>
  <c r="F58" i="46"/>
  <c r="I57" i="46"/>
  <c r="H57" i="46"/>
  <c r="G57" i="46"/>
  <c r="F57" i="46"/>
  <c r="E58" i="46"/>
  <c r="E57" i="46"/>
  <c r="P52" i="46"/>
  <c r="L52" i="46"/>
  <c r="K52" i="46"/>
  <c r="J52" i="46"/>
  <c r="I52" i="46"/>
  <c r="H52" i="46"/>
  <c r="G52" i="46"/>
  <c r="F52" i="46"/>
  <c r="E52" i="46"/>
  <c r="P49" i="46"/>
  <c r="O49" i="46"/>
  <c r="O50" i="46" s="1"/>
  <c r="O58" i="46" s="1"/>
  <c r="N49" i="46"/>
  <c r="N50" i="46" s="1"/>
  <c r="N58" i="46" s="1"/>
  <c r="M49" i="46"/>
  <c r="M50" i="46" s="1"/>
  <c r="M58" i="46" s="1"/>
  <c r="L49" i="46"/>
  <c r="L50" i="46" s="1"/>
  <c r="L58" i="46" s="1"/>
  <c r="K49" i="46"/>
  <c r="J49" i="46"/>
  <c r="J50" i="46" s="1"/>
  <c r="I49" i="46"/>
  <c r="H49" i="46"/>
  <c r="G49" i="46"/>
  <c r="F49" i="46"/>
  <c r="E48" i="46"/>
  <c r="E49" i="46"/>
  <c r="I63" i="46"/>
  <c r="H63" i="46"/>
  <c r="G63" i="46"/>
  <c r="F63" i="46"/>
  <c r="E63" i="46"/>
  <c r="I53" i="46"/>
  <c r="H53" i="46"/>
  <c r="G53" i="46"/>
  <c r="F53" i="46"/>
  <c r="E53" i="46"/>
  <c r="E41" i="46"/>
  <c r="P17" i="46"/>
  <c r="L17" i="46"/>
  <c r="K17" i="46"/>
  <c r="J17" i="46"/>
  <c r="I17" i="46"/>
  <c r="H17" i="46"/>
  <c r="G17" i="46"/>
  <c r="F17" i="46"/>
  <c r="E17" i="46"/>
  <c r="G13" i="46"/>
  <c r="F13" i="46"/>
  <c r="J15" i="46" s="1"/>
  <c r="J23" i="46" s="1"/>
  <c r="E13" i="46"/>
  <c r="I76" i="51"/>
  <c r="H76" i="51"/>
  <c r="G76" i="51"/>
  <c r="F76" i="51"/>
  <c r="E76" i="51"/>
  <c r="G80" i="51"/>
  <c r="I72" i="51"/>
  <c r="H72" i="51"/>
  <c r="G72" i="51"/>
  <c r="F72" i="51"/>
  <c r="E72" i="51"/>
  <c r="I68" i="51"/>
  <c r="H68" i="51"/>
  <c r="G68" i="51"/>
  <c r="F68" i="51"/>
  <c r="E68" i="51"/>
  <c r="G178" i="37"/>
  <c r="K50" i="46"/>
  <c r="K58" i="46" s="1"/>
  <c r="P50" i="46"/>
  <c r="P58" i="46" s="1"/>
  <c r="P134" i="46"/>
  <c r="P142" i="46" s="1"/>
  <c r="G518" i="37"/>
  <c r="E518" i="37"/>
  <c r="E511" i="37"/>
  <c r="G511" i="37"/>
  <c r="E178" i="37"/>
  <c r="G171" i="37"/>
  <c r="E171" i="37"/>
  <c r="I167" i="37"/>
  <c r="H167" i="37"/>
  <c r="G167" i="37"/>
  <c r="F167" i="37"/>
  <c r="E167" i="37"/>
  <c r="I166" i="37"/>
  <c r="G166" i="37"/>
  <c r="F166" i="37"/>
  <c r="E166" i="37"/>
  <c r="E345" i="37"/>
  <c r="E333" i="37"/>
  <c r="G345" i="37"/>
  <c r="G338" i="37"/>
  <c r="E329" i="37"/>
  <c r="I333" i="37"/>
  <c r="G333" i="37"/>
  <c r="F333" i="37"/>
  <c r="I334" i="37"/>
  <c r="H334" i="37"/>
  <c r="G334" i="37"/>
  <c r="F334" i="37"/>
  <c r="E334" i="37"/>
  <c r="P328" i="37"/>
  <c r="O328" i="37"/>
  <c r="N328" i="37"/>
  <c r="M328" i="37"/>
  <c r="L328" i="37"/>
  <c r="J328" i="37"/>
  <c r="I328" i="37"/>
  <c r="H328" i="37"/>
  <c r="G328" i="37"/>
  <c r="F328" i="37"/>
  <c r="E328" i="37"/>
  <c r="P324" i="37"/>
  <c r="O324" i="37"/>
  <c r="N324" i="37"/>
  <c r="M324" i="37"/>
  <c r="L324" i="37"/>
  <c r="K324" i="37"/>
  <c r="J324" i="37"/>
  <c r="I324" i="37"/>
  <c r="H324" i="37"/>
  <c r="G324" i="37"/>
  <c r="F324" i="37"/>
  <c r="E324" i="37"/>
  <c r="I503" i="37"/>
  <c r="H503" i="37"/>
  <c r="G503" i="37"/>
  <c r="F503" i="37"/>
  <c r="E503" i="37"/>
  <c r="I499" i="37"/>
  <c r="H499" i="37"/>
  <c r="G499" i="37"/>
  <c r="F499" i="37"/>
  <c r="E499" i="37"/>
  <c r="I329" i="37"/>
  <c r="H329" i="37"/>
  <c r="G329" i="37"/>
  <c r="F329" i="37"/>
  <c r="I325" i="37"/>
  <c r="H325" i="37"/>
  <c r="G325" i="37"/>
  <c r="F325" i="37"/>
  <c r="E325" i="37"/>
  <c r="K36" i="53"/>
  <c r="K62" i="53"/>
  <c r="K72" i="53"/>
  <c r="K80" i="53"/>
  <c r="K97" i="53"/>
  <c r="K107" i="53"/>
  <c r="K116" i="53"/>
  <c r="L36" i="53"/>
  <c r="G128" i="53"/>
  <c r="G92" i="53"/>
  <c r="G56" i="53"/>
  <c r="G18" i="53"/>
  <c r="E18" i="53"/>
  <c r="G20" i="53"/>
  <c r="F20" i="53"/>
  <c r="E20" i="53"/>
  <c r="G19" i="53"/>
  <c r="F19" i="53"/>
  <c r="E19" i="53"/>
  <c r="E15" i="53"/>
  <c r="G15" i="53"/>
  <c r="E14" i="53"/>
  <c r="G14" i="53"/>
  <c r="E13" i="53"/>
  <c r="G13" i="53"/>
  <c r="E26" i="53"/>
  <c r="F26" i="53"/>
  <c r="G26" i="53"/>
  <c r="I26" i="53"/>
  <c r="E27" i="53"/>
  <c r="F27" i="53"/>
  <c r="G27" i="53"/>
  <c r="H27" i="53"/>
  <c r="I27" i="53"/>
  <c r="P158" i="37"/>
  <c r="O158" i="37"/>
  <c r="N158" i="37"/>
  <c r="M158" i="37"/>
  <c r="L158" i="37"/>
  <c r="K158" i="37"/>
  <c r="J158" i="37"/>
  <c r="I158" i="37"/>
  <c r="H158" i="37"/>
  <c r="G158" i="37"/>
  <c r="F158" i="37"/>
  <c r="E158" i="37"/>
  <c r="P162" i="37"/>
  <c r="O162" i="37"/>
  <c r="N162" i="37"/>
  <c r="M162" i="37"/>
  <c r="L162" i="37"/>
  <c r="J162" i="37"/>
  <c r="I162" i="37"/>
  <c r="H162" i="37"/>
  <c r="G162" i="37"/>
  <c r="F162" i="37"/>
  <c r="E162" i="37"/>
  <c r="I163" i="37"/>
  <c r="H163" i="37"/>
  <c r="G163" i="37"/>
  <c r="F163" i="37"/>
  <c r="E163" i="37"/>
  <c r="I159" i="37"/>
  <c r="H159" i="37"/>
  <c r="G159" i="37"/>
  <c r="F159" i="37"/>
  <c r="E159" i="37"/>
  <c r="A1" i="54"/>
  <c r="I56" i="54"/>
  <c r="H56" i="54"/>
  <c r="G56" i="54"/>
  <c r="F56" i="54"/>
  <c r="E56" i="54"/>
  <c r="G45" i="54"/>
  <c r="F45" i="54"/>
  <c r="P46" i="54" s="1"/>
  <c r="E45" i="54"/>
  <c r="P44" i="54"/>
  <c r="O44" i="54"/>
  <c r="N44" i="54"/>
  <c r="M44" i="54"/>
  <c r="L44" i="54"/>
  <c r="K44" i="54"/>
  <c r="J44" i="54"/>
  <c r="I44" i="54"/>
  <c r="H44" i="54"/>
  <c r="G44" i="54"/>
  <c r="F44" i="54"/>
  <c r="E44" i="54"/>
  <c r="I34" i="54"/>
  <c r="H34" i="54"/>
  <c r="G34" i="54"/>
  <c r="F34" i="54"/>
  <c r="E34" i="54"/>
  <c r="E27" i="54"/>
  <c r="F27" i="54"/>
  <c r="G27" i="54"/>
  <c r="I66" i="54"/>
  <c r="G66" i="54"/>
  <c r="F66" i="54"/>
  <c r="E66" i="54"/>
  <c r="I32" i="54"/>
  <c r="G32" i="54"/>
  <c r="F32" i="54"/>
  <c r="E32" i="54"/>
  <c r="I22" i="54"/>
  <c r="G22" i="54"/>
  <c r="F22" i="54"/>
  <c r="E22" i="54"/>
  <c r="E13" i="54"/>
  <c r="F13" i="54"/>
  <c r="G13" i="54"/>
  <c r="H13" i="54"/>
  <c r="I13" i="54"/>
  <c r="J13" i="54"/>
  <c r="J15" i="54" s="1"/>
  <c r="J23" i="54" s="1"/>
  <c r="K13" i="54"/>
  <c r="L13" i="54"/>
  <c r="L15" i="54" s="1"/>
  <c r="L23" i="54" s="1"/>
  <c r="M13" i="54"/>
  <c r="N13" i="54"/>
  <c r="O13" i="54"/>
  <c r="P13" i="54"/>
  <c r="E14" i="54"/>
  <c r="F14" i="54"/>
  <c r="G14" i="54"/>
  <c r="H14" i="54"/>
  <c r="I14" i="54"/>
  <c r="J14" i="54"/>
  <c r="K14" i="54"/>
  <c r="K15" i="54" s="1"/>
  <c r="K23" i="54" s="1"/>
  <c r="L14" i="54"/>
  <c r="M14" i="54"/>
  <c r="M15" i="54" s="1"/>
  <c r="M23" i="54" s="1"/>
  <c r="N14" i="54"/>
  <c r="N15" i="54" s="1"/>
  <c r="N23" i="54" s="1"/>
  <c r="O14" i="54"/>
  <c r="P14" i="54"/>
  <c r="P15" i="54" s="1"/>
  <c r="P23" i="54" s="1"/>
  <c r="E18" i="54"/>
  <c r="G18" i="54"/>
  <c r="E21" i="54"/>
  <c r="F21" i="54"/>
  <c r="G21" i="54"/>
  <c r="E23" i="54"/>
  <c r="F23" i="54"/>
  <c r="G23" i="54"/>
  <c r="I23" i="54"/>
  <c r="E28" i="54"/>
  <c r="F28" i="54"/>
  <c r="G28" i="54"/>
  <c r="I28" i="54"/>
  <c r="E33" i="54"/>
  <c r="F33" i="54"/>
  <c r="G33" i="54"/>
  <c r="I33" i="54"/>
  <c r="E38" i="54"/>
  <c r="F38" i="54"/>
  <c r="G38" i="54"/>
  <c r="I38" i="54"/>
  <c r="E39" i="54"/>
  <c r="F39" i="54"/>
  <c r="G39" i="54"/>
  <c r="I39" i="54"/>
  <c r="E48" i="54"/>
  <c r="F48" i="54"/>
  <c r="G48" i="54"/>
  <c r="I48" i="54"/>
  <c r="E49" i="54"/>
  <c r="F49" i="54"/>
  <c r="G49" i="54"/>
  <c r="H49" i="54"/>
  <c r="I49" i="54"/>
  <c r="E55" i="54"/>
  <c r="F55" i="54"/>
  <c r="G55" i="54"/>
  <c r="H55" i="54"/>
  <c r="I55" i="54"/>
  <c r="E64" i="54"/>
  <c r="F64" i="54"/>
  <c r="G64" i="54"/>
  <c r="H64" i="54"/>
  <c r="I64" i="54"/>
  <c r="E70" i="54"/>
  <c r="F70" i="54"/>
  <c r="G70" i="54"/>
  <c r="H70" i="54"/>
  <c r="I70" i="54"/>
  <c r="J70" i="54"/>
  <c r="K70" i="54"/>
  <c r="L70" i="54"/>
  <c r="M70" i="54"/>
  <c r="N70" i="54"/>
  <c r="N72" i="54" s="1"/>
  <c r="N79" i="54" s="1"/>
  <c r="N80" i="54" s="1"/>
  <c r="N82" i="54" s="1"/>
  <c r="O70" i="54"/>
  <c r="P70" i="54"/>
  <c r="P72" i="54" s="1"/>
  <c r="P79" i="54" s="1"/>
  <c r="E71" i="54"/>
  <c r="F71" i="54"/>
  <c r="G71" i="54"/>
  <c r="H71" i="54"/>
  <c r="I71" i="54"/>
  <c r="J71" i="54"/>
  <c r="J72" i="54" s="1"/>
  <c r="K71" i="54"/>
  <c r="L71" i="54"/>
  <c r="M71" i="54"/>
  <c r="N71" i="54"/>
  <c r="O71" i="54"/>
  <c r="O72" i="54" s="1"/>
  <c r="O79" i="54" s="1"/>
  <c r="P71" i="54"/>
  <c r="E75" i="54"/>
  <c r="G75" i="54"/>
  <c r="E78" i="54"/>
  <c r="F78" i="54"/>
  <c r="G78" i="54"/>
  <c r="E79" i="54"/>
  <c r="F79" i="54"/>
  <c r="G79" i="54"/>
  <c r="I79" i="54"/>
  <c r="E82" i="54"/>
  <c r="F82" i="54"/>
  <c r="G82" i="54"/>
  <c r="I82" i="54"/>
  <c r="E83" i="54"/>
  <c r="F83" i="54"/>
  <c r="G83" i="54"/>
  <c r="I83" i="54"/>
  <c r="E84" i="54"/>
  <c r="F84" i="54"/>
  <c r="G84" i="54"/>
  <c r="H84" i="54"/>
  <c r="I84" i="54"/>
  <c r="J84" i="54"/>
  <c r="K84" i="54"/>
  <c r="L84" i="54"/>
  <c r="M84" i="54"/>
  <c r="N84" i="54"/>
  <c r="O84" i="54"/>
  <c r="P84" i="54"/>
  <c r="E89" i="54"/>
  <c r="F89" i="54"/>
  <c r="G89" i="54"/>
  <c r="I89" i="54"/>
  <c r="E90" i="54"/>
  <c r="F90" i="54"/>
  <c r="G90" i="54"/>
  <c r="I90" i="54"/>
  <c r="E95" i="54"/>
  <c r="F95" i="54"/>
  <c r="G95" i="54"/>
  <c r="I95" i="54"/>
  <c r="E96" i="54"/>
  <c r="F96" i="54"/>
  <c r="G96" i="54"/>
  <c r="H96" i="54"/>
  <c r="I96" i="54"/>
  <c r="E102" i="54"/>
  <c r="G102" i="54"/>
  <c r="E103" i="54"/>
  <c r="F103" i="54"/>
  <c r="G103" i="54"/>
  <c r="E104" i="54"/>
  <c r="F104" i="54"/>
  <c r="G104" i="54"/>
  <c r="E107" i="54"/>
  <c r="G107" i="54"/>
  <c r="G108" i="54"/>
  <c r="E111" i="54"/>
  <c r="G111" i="54"/>
  <c r="E112" i="54"/>
  <c r="G112" i="54"/>
  <c r="E118" i="54"/>
  <c r="G118" i="54"/>
  <c r="E119" i="54"/>
  <c r="F119" i="54"/>
  <c r="G119" i="54"/>
  <c r="E122" i="54"/>
  <c r="G122" i="54"/>
  <c r="E123" i="54"/>
  <c r="F123" i="54"/>
  <c r="G123" i="54"/>
  <c r="K46" i="54"/>
  <c r="K49" i="54" s="1"/>
  <c r="M46" i="54"/>
  <c r="M49" i="54" s="1"/>
  <c r="E6" i="54"/>
  <c r="E5" i="54"/>
  <c r="E4" i="54"/>
  <c r="E3" i="54"/>
  <c r="E2" i="54"/>
  <c r="E101" i="53"/>
  <c r="F101" i="53"/>
  <c r="G101" i="53"/>
  <c r="I101" i="53"/>
  <c r="P97" i="53"/>
  <c r="M97" i="53"/>
  <c r="L97" i="53"/>
  <c r="J97" i="53"/>
  <c r="I97" i="53"/>
  <c r="G97" i="53"/>
  <c r="F97" i="53"/>
  <c r="E97" i="53"/>
  <c r="I98" i="53"/>
  <c r="H98" i="53"/>
  <c r="G98" i="53"/>
  <c r="F98" i="53"/>
  <c r="E98" i="53"/>
  <c r="I66" i="53"/>
  <c r="G66" i="53"/>
  <c r="F66" i="53"/>
  <c r="E66" i="53"/>
  <c r="I63" i="53"/>
  <c r="H63" i="53"/>
  <c r="G63" i="53"/>
  <c r="F63" i="53"/>
  <c r="E63" i="53"/>
  <c r="P62" i="53"/>
  <c r="M62" i="53"/>
  <c r="L62" i="53"/>
  <c r="J62" i="53"/>
  <c r="I62" i="53"/>
  <c r="G62" i="53"/>
  <c r="F62" i="53"/>
  <c r="E62" i="53"/>
  <c r="G30" i="53"/>
  <c r="I30" i="53"/>
  <c r="G81" i="53"/>
  <c r="F81" i="53"/>
  <c r="K82" i="53" s="1"/>
  <c r="K85" i="53" s="1"/>
  <c r="G117" i="53"/>
  <c r="F117" i="53"/>
  <c r="O118" i="53" s="1"/>
  <c r="O121" i="53" s="1"/>
  <c r="P107" i="53"/>
  <c r="O107" i="53"/>
  <c r="N107" i="53"/>
  <c r="M107" i="53"/>
  <c r="L107" i="53"/>
  <c r="J107" i="53"/>
  <c r="I107" i="53"/>
  <c r="G107" i="53"/>
  <c r="F107" i="53"/>
  <c r="E107" i="53"/>
  <c r="H208" i="7"/>
  <c r="H107" i="53" s="1"/>
  <c r="H203" i="7"/>
  <c r="H72" i="53" s="1"/>
  <c r="P72" i="53"/>
  <c r="O72" i="53"/>
  <c r="N72" i="53"/>
  <c r="M72" i="53"/>
  <c r="L72" i="53"/>
  <c r="J72" i="53"/>
  <c r="I72" i="53"/>
  <c r="G72" i="53"/>
  <c r="F72" i="53"/>
  <c r="E72" i="53"/>
  <c r="P36" i="53"/>
  <c r="O36" i="53"/>
  <c r="N36" i="53"/>
  <c r="M36" i="53"/>
  <c r="J36" i="53"/>
  <c r="I36" i="53"/>
  <c r="G36" i="53"/>
  <c r="F36" i="53"/>
  <c r="E36" i="53"/>
  <c r="I48" i="53"/>
  <c r="G48" i="53"/>
  <c r="F48" i="53"/>
  <c r="E48" i="53"/>
  <c r="E40" i="53"/>
  <c r="I39" i="53"/>
  <c r="G39" i="53"/>
  <c r="F39" i="53"/>
  <c r="E39" i="53"/>
  <c r="G40" i="53"/>
  <c r="H73" i="53"/>
  <c r="G127" i="53"/>
  <c r="E127" i="53"/>
  <c r="F120" i="53"/>
  <c r="G120" i="53"/>
  <c r="I120" i="53"/>
  <c r="E120" i="53"/>
  <c r="E76" i="53"/>
  <c r="E111" i="53"/>
  <c r="G111" i="53"/>
  <c r="I84" i="53"/>
  <c r="G84" i="53"/>
  <c r="F84" i="53"/>
  <c r="E84" i="53"/>
  <c r="G76" i="53"/>
  <c r="I75" i="53"/>
  <c r="G75" i="53"/>
  <c r="F75" i="53"/>
  <c r="E75" i="53"/>
  <c r="I121" i="53"/>
  <c r="H121" i="53"/>
  <c r="G121" i="53"/>
  <c r="F121" i="53"/>
  <c r="E121" i="53"/>
  <c r="E117" i="53"/>
  <c r="I106" i="53"/>
  <c r="I110" i="53"/>
  <c r="G106" i="53"/>
  <c r="G110" i="53" s="1"/>
  <c r="F106" i="53"/>
  <c r="F110" i="53"/>
  <c r="E106" i="53"/>
  <c r="E110" i="53"/>
  <c r="P116" i="53"/>
  <c r="O116" i="53"/>
  <c r="N116" i="53"/>
  <c r="M116" i="53"/>
  <c r="L116" i="53"/>
  <c r="J116" i="53"/>
  <c r="J118" i="53" s="1"/>
  <c r="J121" i="53" s="1"/>
  <c r="I116" i="53"/>
  <c r="H116" i="53"/>
  <c r="G116" i="53"/>
  <c r="F116" i="53"/>
  <c r="E116" i="53"/>
  <c r="I102" i="53"/>
  <c r="G102" i="53"/>
  <c r="F102" i="53"/>
  <c r="E102" i="53"/>
  <c r="G91" i="53"/>
  <c r="E91" i="53"/>
  <c r="I85" i="53"/>
  <c r="H85" i="53"/>
  <c r="G85" i="53"/>
  <c r="F85" i="53"/>
  <c r="E85" i="53"/>
  <c r="E81" i="53"/>
  <c r="I71" i="53"/>
  <c r="G71" i="53"/>
  <c r="F71" i="53"/>
  <c r="E71" i="53"/>
  <c r="P80" i="53"/>
  <c r="P82" i="53" s="1"/>
  <c r="P85" i="53" s="1"/>
  <c r="O80" i="53"/>
  <c r="O82" i="53" s="1"/>
  <c r="O85" i="53" s="1"/>
  <c r="N80" i="53"/>
  <c r="M80" i="53"/>
  <c r="L80" i="53"/>
  <c r="L82" i="53" s="1"/>
  <c r="L85" i="53" s="1"/>
  <c r="J80" i="53"/>
  <c r="I80" i="53"/>
  <c r="H80" i="53"/>
  <c r="G80" i="53"/>
  <c r="F80" i="53"/>
  <c r="E80" i="53"/>
  <c r="I67" i="53"/>
  <c r="G67" i="53"/>
  <c r="F67" i="53"/>
  <c r="E67" i="53"/>
  <c r="G45" i="53"/>
  <c r="E45" i="53"/>
  <c r="G55" i="53"/>
  <c r="E55" i="53"/>
  <c r="I49" i="53"/>
  <c r="H49" i="53"/>
  <c r="G49" i="53"/>
  <c r="F49" i="53"/>
  <c r="E49" i="53"/>
  <c r="I44" i="53"/>
  <c r="H44" i="53"/>
  <c r="G44" i="53"/>
  <c r="F44" i="53"/>
  <c r="E44" i="53"/>
  <c r="I35" i="53"/>
  <c r="G35" i="53"/>
  <c r="F35" i="53"/>
  <c r="E35" i="53"/>
  <c r="I31" i="53"/>
  <c r="G31" i="53"/>
  <c r="F31" i="53"/>
  <c r="E31" i="53"/>
  <c r="E6" i="53"/>
  <c r="E5" i="53"/>
  <c r="E4" i="53"/>
  <c r="E3" i="53"/>
  <c r="E2" i="53"/>
  <c r="A1" i="53"/>
  <c r="G517" i="37"/>
  <c r="E517" i="37"/>
  <c r="G516" i="37"/>
  <c r="E516" i="37"/>
  <c r="G515" i="37"/>
  <c r="E515" i="37"/>
  <c r="I493" i="37"/>
  <c r="G493" i="37"/>
  <c r="F493" i="37"/>
  <c r="E493" i="37"/>
  <c r="I490" i="37"/>
  <c r="G490" i="37"/>
  <c r="F490" i="37"/>
  <c r="E490" i="37"/>
  <c r="G489" i="37"/>
  <c r="F489" i="37"/>
  <c r="E489" i="37"/>
  <c r="G486" i="37"/>
  <c r="G485" i="37"/>
  <c r="E485" i="37"/>
  <c r="G482" i="37"/>
  <c r="F482" i="37"/>
  <c r="E482" i="37"/>
  <c r="G481" i="37"/>
  <c r="F481" i="37"/>
  <c r="E481" i="37"/>
  <c r="G480" i="37"/>
  <c r="E480" i="37"/>
  <c r="I474" i="37"/>
  <c r="H474" i="37"/>
  <c r="G474" i="37"/>
  <c r="F474" i="37"/>
  <c r="E474" i="37"/>
  <c r="I473" i="37"/>
  <c r="G473" i="37"/>
  <c r="F473" i="37"/>
  <c r="E473" i="37"/>
  <c r="G470" i="37"/>
  <c r="F470" i="37"/>
  <c r="E470" i="37"/>
  <c r="P469" i="37"/>
  <c r="O469" i="37"/>
  <c r="N469" i="37"/>
  <c r="M469" i="37"/>
  <c r="L469" i="37"/>
  <c r="K469" i="37"/>
  <c r="J469" i="37"/>
  <c r="I469" i="37"/>
  <c r="H469" i="37"/>
  <c r="G469" i="37"/>
  <c r="F469" i="37"/>
  <c r="E469" i="37"/>
  <c r="I465" i="37"/>
  <c r="G465" i="37"/>
  <c r="F465" i="37"/>
  <c r="E465" i="37"/>
  <c r="I464" i="37"/>
  <c r="G464" i="37"/>
  <c r="F464" i="37"/>
  <c r="E464" i="37"/>
  <c r="P459" i="37"/>
  <c r="L459" i="37"/>
  <c r="K459" i="37"/>
  <c r="J459" i="37"/>
  <c r="I459" i="37"/>
  <c r="H459" i="37"/>
  <c r="G459" i="37"/>
  <c r="F459" i="37"/>
  <c r="E459" i="37"/>
  <c r="I458" i="37"/>
  <c r="G458" i="37"/>
  <c r="F458" i="37"/>
  <c r="E458" i="37"/>
  <c r="I457" i="37"/>
  <c r="G457" i="37"/>
  <c r="F457" i="37"/>
  <c r="E457" i="37"/>
  <c r="I454" i="37"/>
  <c r="G454" i="37"/>
  <c r="F454" i="37"/>
  <c r="E454" i="37"/>
  <c r="G453" i="37"/>
  <c r="F453" i="37"/>
  <c r="E453" i="37"/>
  <c r="G450" i="37"/>
  <c r="E450" i="37"/>
  <c r="P446" i="37"/>
  <c r="O446" i="37"/>
  <c r="N446" i="37"/>
  <c r="M446" i="37"/>
  <c r="L446" i="37"/>
  <c r="K446" i="37"/>
  <c r="J446" i="37"/>
  <c r="I446" i="37"/>
  <c r="H446" i="37"/>
  <c r="G446" i="37"/>
  <c r="F446" i="37"/>
  <c r="E446" i="37"/>
  <c r="P445" i="37"/>
  <c r="O445" i="37"/>
  <c r="O447" i="37" s="1"/>
  <c r="O490" i="37" s="1"/>
  <c r="N445" i="37"/>
  <c r="N447" i="37" s="1"/>
  <c r="M445" i="37"/>
  <c r="M447" i="37" s="1"/>
  <c r="M490" i="37" s="1"/>
  <c r="L445" i="37"/>
  <c r="K445" i="37"/>
  <c r="J445" i="37"/>
  <c r="I445" i="37"/>
  <c r="H445" i="37"/>
  <c r="G445" i="37"/>
  <c r="F445" i="37"/>
  <c r="E445" i="37"/>
  <c r="I441" i="37"/>
  <c r="G441" i="37"/>
  <c r="F441" i="37"/>
  <c r="E441" i="37"/>
  <c r="I439" i="37"/>
  <c r="H439" i="37"/>
  <c r="G439" i="37"/>
  <c r="F439" i="37"/>
  <c r="E439" i="37"/>
  <c r="I431" i="37"/>
  <c r="H431" i="37"/>
  <c r="G431" i="37"/>
  <c r="F431" i="37"/>
  <c r="E431" i="37"/>
  <c r="P430" i="37"/>
  <c r="L430" i="37"/>
  <c r="K430" i="37"/>
  <c r="J430" i="37"/>
  <c r="I430" i="37"/>
  <c r="H430" i="37"/>
  <c r="G430" i="37"/>
  <c r="F430" i="37"/>
  <c r="E430" i="37"/>
  <c r="P447" i="37"/>
  <c r="P490" i="37" s="1"/>
  <c r="P491" i="37" s="1"/>
  <c r="P493" i="37" s="1"/>
  <c r="I53" i="51"/>
  <c r="H53" i="51"/>
  <c r="G53" i="51"/>
  <c r="F53" i="51"/>
  <c r="E53" i="51"/>
  <c r="I52" i="51"/>
  <c r="G52" i="51"/>
  <c r="F52" i="51"/>
  <c r="E52" i="51"/>
  <c r="G48" i="51"/>
  <c r="F48" i="51"/>
  <c r="E48" i="51"/>
  <c r="P47" i="51"/>
  <c r="O47" i="51"/>
  <c r="N47" i="51"/>
  <c r="M47" i="51"/>
  <c r="L47" i="51"/>
  <c r="K47" i="51"/>
  <c r="K49" i="51" s="1"/>
  <c r="J47" i="51"/>
  <c r="I47" i="51"/>
  <c r="H47" i="51"/>
  <c r="G47" i="51"/>
  <c r="F47" i="51"/>
  <c r="E47" i="51"/>
  <c r="I44" i="51"/>
  <c r="G44" i="51"/>
  <c r="F44" i="51"/>
  <c r="E44" i="51"/>
  <c r="I43" i="51"/>
  <c r="G43" i="51"/>
  <c r="F43" i="51"/>
  <c r="E43" i="51"/>
  <c r="I39" i="51"/>
  <c r="H39" i="51"/>
  <c r="G39" i="51"/>
  <c r="F39" i="51"/>
  <c r="E39" i="51"/>
  <c r="I38" i="51"/>
  <c r="G38" i="51"/>
  <c r="F38" i="51"/>
  <c r="E38" i="51"/>
  <c r="I37" i="51"/>
  <c r="G37" i="51"/>
  <c r="F37" i="51"/>
  <c r="E37" i="51"/>
  <c r="I33" i="51"/>
  <c r="G33" i="51"/>
  <c r="F33" i="51"/>
  <c r="E33" i="51"/>
  <c r="G32" i="51"/>
  <c r="F32" i="51"/>
  <c r="E32" i="51"/>
  <c r="I28" i="51"/>
  <c r="G28" i="51"/>
  <c r="F28" i="51"/>
  <c r="E28" i="51"/>
  <c r="I27" i="51"/>
  <c r="G27" i="51"/>
  <c r="F27" i="51"/>
  <c r="E27" i="51"/>
  <c r="G26" i="51"/>
  <c r="E26" i="51"/>
  <c r="G23" i="51"/>
  <c r="E23" i="51"/>
  <c r="P19" i="51"/>
  <c r="O19" i="51"/>
  <c r="N19" i="51"/>
  <c r="M19" i="51"/>
  <c r="L19" i="51"/>
  <c r="K19" i="51"/>
  <c r="J19" i="51"/>
  <c r="I19" i="51"/>
  <c r="H19" i="51"/>
  <c r="G19" i="51"/>
  <c r="F19" i="51"/>
  <c r="E19" i="51"/>
  <c r="P18" i="51"/>
  <c r="P20" i="51" s="1"/>
  <c r="P28" i="51" s="1"/>
  <c r="O18" i="51"/>
  <c r="O20" i="51" s="1"/>
  <c r="O28" i="51" s="1"/>
  <c r="N18" i="51"/>
  <c r="M18" i="51"/>
  <c r="L18" i="51"/>
  <c r="K18" i="51"/>
  <c r="J18" i="51"/>
  <c r="J20" i="51" s="1"/>
  <c r="I18" i="51"/>
  <c r="H18" i="51"/>
  <c r="G18" i="51"/>
  <c r="F18" i="51"/>
  <c r="E18" i="51"/>
  <c r="G14" i="51"/>
  <c r="F14" i="51"/>
  <c r="F15" i="51" s="1"/>
  <c r="F26" i="51" s="1"/>
  <c r="E14" i="51"/>
  <c r="G13" i="51"/>
  <c r="F13" i="51"/>
  <c r="E13" i="51"/>
  <c r="E6" i="51"/>
  <c r="E5" i="51"/>
  <c r="E4" i="51"/>
  <c r="E3" i="51"/>
  <c r="E2" i="51"/>
  <c r="A1" i="51"/>
  <c r="F17" i="43" s="1"/>
  <c r="G88" i="40"/>
  <c r="E88" i="40"/>
  <c r="E18" i="20"/>
  <c r="G18" i="20"/>
  <c r="J49" i="51"/>
  <c r="J53" i="51" s="1"/>
  <c r="I422" i="37"/>
  <c r="G422" i="37"/>
  <c r="F422" i="37"/>
  <c r="E422" i="37"/>
  <c r="I423" i="37"/>
  <c r="H423" i="37"/>
  <c r="G423" i="37"/>
  <c r="F423" i="37"/>
  <c r="E423" i="37"/>
  <c r="G344" i="37"/>
  <c r="E344" i="37"/>
  <c r="I254" i="37"/>
  <c r="G254" i="37"/>
  <c r="F254" i="37"/>
  <c r="E254" i="37"/>
  <c r="I255" i="37"/>
  <c r="H255" i="37"/>
  <c r="G255" i="37"/>
  <c r="F255" i="37"/>
  <c r="E255" i="37"/>
  <c r="E177" i="37"/>
  <c r="G177" i="37"/>
  <c r="I87" i="37"/>
  <c r="G87" i="37"/>
  <c r="F87" i="37"/>
  <c r="E87" i="37"/>
  <c r="E88" i="37"/>
  <c r="F88" i="37"/>
  <c r="G88" i="37"/>
  <c r="H88" i="37"/>
  <c r="I88" i="37"/>
  <c r="F149" i="37"/>
  <c r="E17" i="20"/>
  <c r="G17" i="20"/>
  <c r="E15" i="20"/>
  <c r="G15" i="20"/>
  <c r="E13" i="20"/>
  <c r="G13" i="20"/>
  <c r="I316" i="37"/>
  <c r="G316" i="37"/>
  <c r="F316" i="37"/>
  <c r="E316" i="37"/>
  <c r="I286" i="37"/>
  <c r="G286" i="37"/>
  <c r="F286" i="37"/>
  <c r="E286" i="37"/>
  <c r="P278" i="37"/>
  <c r="O278" i="37"/>
  <c r="N278" i="37"/>
  <c r="M278" i="37"/>
  <c r="L278" i="37"/>
  <c r="K278" i="37"/>
  <c r="J278" i="37"/>
  <c r="I278" i="37"/>
  <c r="H278" i="37"/>
  <c r="G278" i="37"/>
  <c r="F278" i="37"/>
  <c r="E278" i="37"/>
  <c r="P277" i="37"/>
  <c r="P279" i="37" s="1"/>
  <c r="P316" i="37" s="1"/>
  <c r="O277" i="37"/>
  <c r="O279" i="37" s="1"/>
  <c r="N277" i="37"/>
  <c r="N279" i="37" s="1"/>
  <c r="M277" i="37"/>
  <c r="L277" i="37"/>
  <c r="K277" i="37"/>
  <c r="J277" i="37"/>
  <c r="I277" i="37"/>
  <c r="H277" i="37"/>
  <c r="G277" i="37"/>
  <c r="F277" i="37"/>
  <c r="E277" i="37"/>
  <c r="G282" i="37"/>
  <c r="E282" i="37"/>
  <c r="I150" i="37"/>
  <c r="G150" i="37"/>
  <c r="F150" i="37"/>
  <c r="E150" i="37"/>
  <c r="I119" i="37"/>
  <c r="G119" i="37"/>
  <c r="F119" i="37"/>
  <c r="E119" i="37"/>
  <c r="G115" i="37"/>
  <c r="E115" i="37"/>
  <c r="P111" i="37"/>
  <c r="O111" i="37"/>
  <c r="N111" i="37"/>
  <c r="M111" i="37"/>
  <c r="L111" i="37"/>
  <c r="K111" i="37"/>
  <c r="J111" i="37"/>
  <c r="I111" i="37"/>
  <c r="H111" i="37"/>
  <c r="G111" i="37"/>
  <c r="F111" i="37"/>
  <c r="P110" i="37"/>
  <c r="O110" i="37"/>
  <c r="M110" i="37"/>
  <c r="L110" i="37"/>
  <c r="J110" i="37"/>
  <c r="I110" i="37"/>
  <c r="H110" i="37"/>
  <c r="G110" i="37"/>
  <c r="F110" i="37"/>
  <c r="E111" i="37"/>
  <c r="E110" i="37"/>
  <c r="M279" i="37"/>
  <c r="M286" i="37" s="1"/>
  <c r="K58" i="37"/>
  <c r="G20" i="40"/>
  <c r="E20" i="40"/>
  <c r="G355" i="37"/>
  <c r="F355" i="37"/>
  <c r="E355" i="37"/>
  <c r="G359" i="37"/>
  <c r="F359" i="37"/>
  <c r="E359" i="37"/>
  <c r="G351" i="37"/>
  <c r="F351" i="37"/>
  <c r="E351" i="37"/>
  <c r="G532" i="37"/>
  <c r="F532" i="37"/>
  <c r="E532" i="37"/>
  <c r="G524" i="37"/>
  <c r="F524" i="37"/>
  <c r="E524" i="37"/>
  <c r="G528" i="37"/>
  <c r="F528" i="37"/>
  <c r="E528" i="37"/>
  <c r="G188" i="37"/>
  <c r="F188" i="37"/>
  <c r="E188" i="37"/>
  <c r="G192" i="37"/>
  <c r="F192" i="37"/>
  <c r="E192" i="37"/>
  <c r="G184" i="37"/>
  <c r="F184" i="37"/>
  <c r="E184" i="37"/>
  <c r="E21" i="20"/>
  <c r="G21" i="20"/>
  <c r="E20" i="20"/>
  <c r="G20" i="20"/>
  <c r="E19" i="20"/>
  <c r="G19" i="20"/>
  <c r="G38" i="40"/>
  <c r="G12" i="40"/>
  <c r="E12" i="40"/>
  <c r="E38" i="40"/>
  <c r="G64" i="40"/>
  <c r="E64" i="40"/>
  <c r="G547" i="37"/>
  <c r="G546" i="37"/>
  <c r="E547" i="37"/>
  <c r="E546" i="37"/>
  <c r="G533" i="37"/>
  <c r="E533" i="37"/>
  <c r="G525" i="37"/>
  <c r="G529" i="37"/>
  <c r="E537" i="37"/>
  <c r="E536" i="37"/>
  <c r="G374" i="37"/>
  <c r="E374" i="37"/>
  <c r="G373" i="37"/>
  <c r="E373" i="37"/>
  <c r="G360" i="37"/>
  <c r="E360" i="37"/>
  <c r="G356" i="37"/>
  <c r="G352" i="37"/>
  <c r="E364" i="37"/>
  <c r="E363" i="37"/>
  <c r="E207" i="37"/>
  <c r="G207" i="37"/>
  <c r="G206" i="37"/>
  <c r="E206" i="37"/>
  <c r="E197" i="37"/>
  <c r="E196" i="37"/>
  <c r="G193" i="37"/>
  <c r="E193" i="37"/>
  <c r="G189" i="37"/>
  <c r="G185" i="37"/>
  <c r="F37" i="37"/>
  <c r="F38" i="37"/>
  <c r="E190" i="46"/>
  <c r="E191" i="46"/>
  <c r="E418" i="37"/>
  <c r="E412" i="37"/>
  <c r="E235" i="46"/>
  <c r="I235" i="46"/>
  <c r="H235" i="46"/>
  <c r="G235" i="46"/>
  <c r="F235" i="46"/>
  <c r="I231" i="46"/>
  <c r="H231" i="46"/>
  <c r="G231" i="46"/>
  <c r="F231" i="46"/>
  <c r="E231" i="46"/>
  <c r="I190" i="46"/>
  <c r="H190" i="46"/>
  <c r="G190" i="46"/>
  <c r="F190" i="46"/>
  <c r="I186" i="46"/>
  <c r="H186" i="46"/>
  <c r="G186" i="46"/>
  <c r="F186" i="46"/>
  <c r="E186" i="46"/>
  <c r="I106" i="46"/>
  <c r="H106" i="46"/>
  <c r="G106" i="46"/>
  <c r="F106" i="46"/>
  <c r="E106" i="46"/>
  <c r="I102" i="46"/>
  <c r="H102" i="46"/>
  <c r="G102" i="46"/>
  <c r="F102" i="46"/>
  <c r="E102" i="46"/>
  <c r="I22" i="46"/>
  <c r="H22" i="46"/>
  <c r="G22" i="46"/>
  <c r="F22" i="46"/>
  <c r="E22" i="46"/>
  <c r="I18" i="46"/>
  <c r="H18" i="46"/>
  <c r="G18" i="46"/>
  <c r="F18" i="46"/>
  <c r="E18" i="46"/>
  <c r="G285" i="37"/>
  <c r="E289" i="37"/>
  <c r="I271" i="37"/>
  <c r="H271" i="37"/>
  <c r="G271" i="37"/>
  <c r="F271" i="37"/>
  <c r="E271" i="37"/>
  <c r="I263" i="37"/>
  <c r="H263" i="37"/>
  <c r="G263" i="37"/>
  <c r="F263" i="37"/>
  <c r="E263" i="37"/>
  <c r="I95" i="37"/>
  <c r="H95" i="37"/>
  <c r="G95" i="37"/>
  <c r="F95" i="37"/>
  <c r="E95" i="37"/>
  <c r="P262" i="37"/>
  <c r="L262" i="37"/>
  <c r="K262" i="37"/>
  <c r="J262" i="37"/>
  <c r="I262" i="37"/>
  <c r="H262" i="37"/>
  <c r="G262" i="37"/>
  <c r="F262" i="37"/>
  <c r="E262" i="37"/>
  <c r="I103" i="37"/>
  <c r="H103" i="37"/>
  <c r="G103" i="37"/>
  <c r="F103" i="37"/>
  <c r="E103" i="37"/>
  <c r="K94" i="37"/>
  <c r="P94" i="37"/>
  <c r="L94" i="37"/>
  <c r="J94" i="37"/>
  <c r="I94" i="37"/>
  <c r="H94" i="37"/>
  <c r="G94" i="37"/>
  <c r="F94" i="37"/>
  <c r="E94" i="37"/>
  <c r="G93" i="40"/>
  <c r="G92" i="40"/>
  <c r="G91" i="40"/>
  <c r="E93" i="40"/>
  <c r="E92" i="40"/>
  <c r="E91" i="40"/>
  <c r="G72" i="40"/>
  <c r="G71" i="40"/>
  <c r="G70" i="40"/>
  <c r="G66" i="40"/>
  <c r="G65" i="40"/>
  <c r="G63" i="40"/>
  <c r="E72" i="40"/>
  <c r="E71" i="40"/>
  <c r="E70" i="40"/>
  <c r="E66" i="40"/>
  <c r="E65" i="40"/>
  <c r="E63" i="40"/>
  <c r="G551" i="37"/>
  <c r="F551" i="37"/>
  <c r="E551" i="37"/>
  <c r="G543" i="37"/>
  <c r="F543" i="37"/>
  <c r="E543" i="37"/>
  <c r="G550" i="37"/>
  <c r="E550" i="37"/>
  <c r="G542" i="37"/>
  <c r="E542" i="37"/>
  <c r="G46" i="40"/>
  <c r="G45" i="40"/>
  <c r="G40" i="40"/>
  <c r="G39" i="40"/>
  <c r="G37" i="40"/>
  <c r="E40" i="40"/>
  <c r="E39" i="40"/>
  <c r="E37" i="40"/>
  <c r="E46" i="40"/>
  <c r="E45" i="40"/>
  <c r="G378" i="37"/>
  <c r="F378" i="37"/>
  <c r="E378" i="37"/>
  <c r="G370" i="37"/>
  <c r="F370" i="37"/>
  <c r="E370" i="37"/>
  <c r="G377" i="37"/>
  <c r="E377" i="37"/>
  <c r="G369" i="37"/>
  <c r="E369" i="37"/>
  <c r="G19" i="40"/>
  <c r="E19" i="40"/>
  <c r="G14" i="40"/>
  <c r="G13" i="40"/>
  <c r="G11" i="40"/>
  <c r="E14" i="40"/>
  <c r="E13" i="40"/>
  <c r="E11" i="40"/>
  <c r="G210" i="37"/>
  <c r="E210" i="37"/>
  <c r="G202" i="37"/>
  <c r="E202" i="37"/>
  <c r="G211" i="37"/>
  <c r="F211" i="37"/>
  <c r="E211" i="37"/>
  <c r="G203" i="37"/>
  <c r="F203" i="37"/>
  <c r="E203" i="37"/>
  <c r="G89" i="46"/>
  <c r="F89" i="46"/>
  <c r="E89" i="46"/>
  <c r="G85" i="46"/>
  <c r="F85" i="46"/>
  <c r="E85" i="46"/>
  <c r="G173" i="46"/>
  <c r="F173" i="46"/>
  <c r="E173" i="46"/>
  <c r="G169" i="46"/>
  <c r="F169" i="46"/>
  <c r="E169" i="46"/>
  <c r="G263" i="46"/>
  <c r="F263" i="46"/>
  <c r="E263" i="46"/>
  <c r="G259" i="46"/>
  <c r="F259" i="46"/>
  <c r="E259" i="46"/>
  <c r="G218" i="46"/>
  <c r="F218" i="46"/>
  <c r="E218" i="46"/>
  <c r="G214" i="46"/>
  <c r="F214" i="46"/>
  <c r="E214" i="46"/>
  <c r="G217" i="46"/>
  <c r="E217" i="46"/>
  <c r="G213" i="46"/>
  <c r="E213" i="46"/>
  <c r="G262" i="46"/>
  <c r="E262" i="46"/>
  <c r="G258" i="46"/>
  <c r="E258" i="46"/>
  <c r="G255" i="46"/>
  <c r="G254" i="46"/>
  <c r="E255" i="46"/>
  <c r="E254" i="46"/>
  <c r="G251" i="46"/>
  <c r="E251" i="46"/>
  <c r="G247" i="46"/>
  <c r="E247" i="46"/>
  <c r="I241" i="46"/>
  <c r="H241" i="46"/>
  <c r="G241" i="46"/>
  <c r="F241" i="46"/>
  <c r="E241" i="46"/>
  <c r="I240" i="46"/>
  <c r="G240" i="46"/>
  <c r="F240" i="46"/>
  <c r="E240" i="46"/>
  <c r="I236" i="46"/>
  <c r="G236" i="46"/>
  <c r="F236" i="46"/>
  <c r="E236" i="46"/>
  <c r="P227" i="46"/>
  <c r="O227" i="46"/>
  <c r="N227" i="46"/>
  <c r="N228" i="46" s="1"/>
  <c r="N236" i="46" s="1"/>
  <c r="M227" i="46"/>
  <c r="M228" i="46" s="1"/>
  <c r="M236" i="46" s="1"/>
  <c r="L227" i="46"/>
  <c r="L228" i="46" s="1"/>
  <c r="L236" i="46" s="1"/>
  <c r="K227" i="46"/>
  <c r="K228" i="46" s="1"/>
  <c r="J227" i="46"/>
  <c r="I227" i="46"/>
  <c r="H227" i="46"/>
  <c r="G227" i="46"/>
  <c r="F227" i="46"/>
  <c r="E227" i="46"/>
  <c r="G250" i="46"/>
  <c r="F250" i="46"/>
  <c r="E250" i="46"/>
  <c r="G246" i="46"/>
  <c r="F246" i="46"/>
  <c r="E246" i="46"/>
  <c r="G210" i="46"/>
  <c r="E210" i="46"/>
  <c r="G209" i="46"/>
  <c r="E209" i="46"/>
  <c r="G206" i="46"/>
  <c r="E206" i="46"/>
  <c r="G205" i="46"/>
  <c r="F205" i="46"/>
  <c r="E205" i="46"/>
  <c r="G202" i="46"/>
  <c r="E202" i="46"/>
  <c r="G201" i="46"/>
  <c r="F201" i="46"/>
  <c r="E201" i="46"/>
  <c r="I196" i="46"/>
  <c r="H196" i="46"/>
  <c r="G196" i="46"/>
  <c r="F196" i="46"/>
  <c r="E196" i="46"/>
  <c r="I195" i="46"/>
  <c r="G195" i="46"/>
  <c r="F195" i="46"/>
  <c r="E195" i="46"/>
  <c r="I191" i="46"/>
  <c r="G191" i="46"/>
  <c r="F191" i="46"/>
  <c r="P182" i="46"/>
  <c r="P183" i="46" s="1"/>
  <c r="P191" i="46" s="1"/>
  <c r="O182" i="46"/>
  <c r="N182" i="46"/>
  <c r="N183" i="46" s="1"/>
  <c r="N191" i="46" s="1"/>
  <c r="M182" i="46"/>
  <c r="L182" i="46"/>
  <c r="K182" i="46"/>
  <c r="K183" i="46" s="1"/>
  <c r="K191" i="46" s="1"/>
  <c r="J182" i="46"/>
  <c r="I182" i="46"/>
  <c r="H182" i="46"/>
  <c r="G182" i="46"/>
  <c r="F182" i="46"/>
  <c r="E182" i="46"/>
  <c r="G126" i="46"/>
  <c r="E126" i="46"/>
  <c r="G125" i="46"/>
  <c r="E125" i="46"/>
  <c r="G122" i="46"/>
  <c r="E122" i="46"/>
  <c r="G121" i="46"/>
  <c r="F121" i="46"/>
  <c r="E121" i="46"/>
  <c r="G118" i="46"/>
  <c r="E118" i="46"/>
  <c r="G117" i="46"/>
  <c r="F117" i="46"/>
  <c r="E117" i="46"/>
  <c r="I112" i="46"/>
  <c r="H112" i="46"/>
  <c r="G112" i="46"/>
  <c r="F112" i="46"/>
  <c r="E112" i="46"/>
  <c r="I111" i="46"/>
  <c r="G111" i="46"/>
  <c r="F111" i="46"/>
  <c r="E111" i="46"/>
  <c r="I107" i="46"/>
  <c r="G107" i="46"/>
  <c r="F107" i="46"/>
  <c r="E107" i="46"/>
  <c r="P98" i="46"/>
  <c r="P99" i="46" s="1"/>
  <c r="P107" i="46" s="1"/>
  <c r="O98" i="46"/>
  <c r="N98" i="46"/>
  <c r="M98" i="46"/>
  <c r="L98" i="46"/>
  <c r="L99" i="46" s="1"/>
  <c r="L107" i="46" s="1"/>
  <c r="K98" i="46"/>
  <c r="J98" i="46"/>
  <c r="I98" i="46"/>
  <c r="H98" i="46"/>
  <c r="G98" i="46"/>
  <c r="F98" i="46"/>
  <c r="E98" i="46"/>
  <c r="G42" i="46"/>
  <c r="E42" i="46"/>
  <c r="G41" i="46"/>
  <c r="G38" i="46"/>
  <c r="E38" i="46"/>
  <c r="G37" i="46"/>
  <c r="F37" i="46"/>
  <c r="E37" i="46"/>
  <c r="G34" i="46"/>
  <c r="E34" i="46"/>
  <c r="G33" i="46"/>
  <c r="F33" i="46"/>
  <c r="E33" i="46"/>
  <c r="I28" i="46"/>
  <c r="H28" i="46"/>
  <c r="G28" i="46"/>
  <c r="F28" i="46"/>
  <c r="E28" i="46"/>
  <c r="I27" i="46"/>
  <c r="G27" i="46"/>
  <c r="F27" i="46"/>
  <c r="E27" i="46"/>
  <c r="I23" i="46"/>
  <c r="G23" i="46"/>
  <c r="F23" i="46"/>
  <c r="E23" i="46"/>
  <c r="P14" i="46"/>
  <c r="O14" i="46"/>
  <c r="N14" i="46"/>
  <c r="M14" i="46"/>
  <c r="L14" i="46"/>
  <c r="K14" i="46"/>
  <c r="K15" i="46" s="1"/>
  <c r="K23" i="46" s="1"/>
  <c r="J14" i="46"/>
  <c r="I14" i="46"/>
  <c r="H14" i="46"/>
  <c r="G14" i="46"/>
  <c r="F14" i="46"/>
  <c r="E14" i="46"/>
  <c r="A1" i="46"/>
  <c r="E6" i="46"/>
  <c r="E5" i="46"/>
  <c r="E4" i="46"/>
  <c r="E3" i="46"/>
  <c r="E2" i="46"/>
  <c r="P291" i="37"/>
  <c r="L291" i="37"/>
  <c r="K291" i="37"/>
  <c r="J291" i="37"/>
  <c r="I291" i="37"/>
  <c r="H291" i="37"/>
  <c r="G291" i="37"/>
  <c r="F291" i="37"/>
  <c r="E291" i="37"/>
  <c r="P125" i="37"/>
  <c r="L125" i="37"/>
  <c r="K125" i="37"/>
  <c r="J125" i="37"/>
  <c r="I125" i="37"/>
  <c r="H125" i="37"/>
  <c r="G125" i="37"/>
  <c r="F125" i="37"/>
  <c r="E125" i="37"/>
  <c r="F297" i="37"/>
  <c r="G297" i="37"/>
  <c r="I297" i="37"/>
  <c r="E297" i="37"/>
  <c r="F289" i="37"/>
  <c r="G289" i="37"/>
  <c r="I289" i="37"/>
  <c r="F290" i="37"/>
  <c r="G290" i="37"/>
  <c r="I290" i="37"/>
  <c r="E290" i="37"/>
  <c r="J183" i="46"/>
  <c r="J191" i="46" s="1"/>
  <c r="F52" i="37"/>
  <c r="I131" i="37"/>
  <c r="G131" i="37"/>
  <c r="F131" i="37"/>
  <c r="E131" i="37"/>
  <c r="E124" i="37"/>
  <c r="I124" i="37"/>
  <c r="G124" i="37"/>
  <c r="F124" i="37"/>
  <c r="I123" i="37"/>
  <c r="G123" i="37"/>
  <c r="F123" i="37"/>
  <c r="E123" i="37"/>
  <c r="O228" i="46"/>
  <c r="O236" i="46" s="1"/>
  <c r="P228" i="46"/>
  <c r="P236" i="46" s="1"/>
  <c r="M183" i="46"/>
  <c r="M191" i="46" s="1"/>
  <c r="L183" i="46"/>
  <c r="L191" i="46" s="1"/>
  <c r="O183" i="46"/>
  <c r="J228" i="46"/>
  <c r="J236" i="46" s="1"/>
  <c r="G312" i="37"/>
  <c r="G311" i="37"/>
  <c r="E311" i="37"/>
  <c r="G146" i="37"/>
  <c r="G145" i="37"/>
  <c r="E145" i="37"/>
  <c r="G44" i="37"/>
  <c r="F44" i="37"/>
  <c r="G43" i="37"/>
  <c r="F43" i="37"/>
  <c r="G42" i="37"/>
  <c r="E42" i="37"/>
  <c r="G36" i="37"/>
  <c r="E36" i="37"/>
  <c r="G33" i="37"/>
  <c r="E33" i="37"/>
  <c r="G32" i="37"/>
  <c r="E32" i="37"/>
  <c r="E44" i="37"/>
  <c r="E43" i="37"/>
  <c r="G38" i="37"/>
  <c r="E38" i="37"/>
  <c r="G37" i="37"/>
  <c r="E37" i="37"/>
  <c r="B5" i="43"/>
  <c r="A1" i="43"/>
  <c r="B11" i="43" s="1"/>
  <c r="A1" i="44"/>
  <c r="B8" i="43" s="1"/>
  <c r="I15" i="37"/>
  <c r="I418" i="37"/>
  <c r="G418" i="37"/>
  <c r="F418" i="37"/>
  <c r="I417" i="37"/>
  <c r="G417" i="37"/>
  <c r="F417" i="37"/>
  <c r="E417" i="37"/>
  <c r="I296" i="37"/>
  <c r="G296" i="37"/>
  <c r="F296" i="37"/>
  <c r="E296" i="37"/>
  <c r="I305" i="37"/>
  <c r="G305" i="37"/>
  <c r="F305" i="37"/>
  <c r="E305" i="37"/>
  <c r="I306" i="37"/>
  <c r="H306" i="37"/>
  <c r="G306" i="37"/>
  <c r="F306" i="37"/>
  <c r="E306" i="37"/>
  <c r="I140" i="37"/>
  <c r="H140" i="37"/>
  <c r="G140" i="37"/>
  <c r="F140" i="37"/>
  <c r="E140" i="37"/>
  <c r="I139" i="37"/>
  <c r="G139" i="37"/>
  <c r="F139" i="37"/>
  <c r="E139" i="37"/>
  <c r="I130" i="37"/>
  <c r="G130" i="37"/>
  <c r="F130" i="37"/>
  <c r="E130" i="37"/>
  <c r="I250" i="37"/>
  <c r="G250" i="37"/>
  <c r="F250" i="37"/>
  <c r="E250" i="37"/>
  <c r="I249" i="37"/>
  <c r="G249" i="37"/>
  <c r="F249" i="37"/>
  <c r="E249" i="37"/>
  <c r="E76" i="37"/>
  <c r="F76" i="37"/>
  <c r="G76" i="37"/>
  <c r="I76" i="37"/>
  <c r="E77" i="37"/>
  <c r="F77" i="37"/>
  <c r="G77" i="37"/>
  <c r="I77" i="37"/>
  <c r="E78" i="37"/>
  <c r="F78" i="37"/>
  <c r="G78" i="37"/>
  <c r="H78" i="37"/>
  <c r="I78" i="37"/>
  <c r="E82" i="37"/>
  <c r="F82" i="37"/>
  <c r="G82" i="37"/>
  <c r="I82" i="37"/>
  <c r="E83" i="37"/>
  <c r="F83" i="37"/>
  <c r="G83" i="37"/>
  <c r="I83" i="37"/>
  <c r="G302" i="37"/>
  <c r="F302" i="37"/>
  <c r="E302" i="37"/>
  <c r="G343" i="37"/>
  <c r="E343" i="37"/>
  <c r="I320" i="37"/>
  <c r="H320" i="37"/>
  <c r="G320" i="37"/>
  <c r="F320" i="37"/>
  <c r="E320" i="37"/>
  <c r="I319" i="37"/>
  <c r="G319" i="37"/>
  <c r="F319" i="37"/>
  <c r="E319" i="37"/>
  <c r="G315" i="37"/>
  <c r="E315" i="37"/>
  <c r="F285" i="37"/>
  <c r="E285" i="37"/>
  <c r="P301" i="37"/>
  <c r="O301" i="37"/>
  <c r="O303" i="37" s="1"/>
  <c r="N301" i="37"/>
  <c r="M301" i="37"/>
  <c r="M303" i="37" s="1"/>
  <c r="M112" i="46" s="1"/>
  <c r="L301" i="37"/>
  <c r="K301" i="37"/>
  <c r="J301" i="37"/>
  <c r="I301" i="37"/>
  <c r="H301" i="37"/>
  <c r="G301" i="37"/>
  <c r="F301" i="37"/>
  <c r="E301" i="37"/>
  <c r="G176" i="37"/>
  <c r="E176" i="37"/>
  <c r="I154" i="37"/>
  <c r="H154" i="37"/>
  <c r="G154" i="37"/>
  <c r="F154" i="37"/>
  <c r="E154" i="37"/>
  <c r="I153" i="37"/>
  <c r="G153" i="37"/>
  <c r="F153" i="37"/>
  <c r="E153" i="37"/>
  <c r="G149" i="37"/>
  <c r="E149" i="37"/>
  <c r="G118" i="37"/>
  <c r="F118" i="37"/>
  <c r="E118" i="37"/>
  <c r="G136" i="37"/>
  <c r="F136" i="37"/>
  <c r="E136" i="37"/>
  <c r="P135" i="37"/>
  <c r="O135" i="37"/>
  <c r="N135" i="37"/>
  <c r="M135" i="37"/>
  <c r="L135" i="37"/>
  <c r="K135" i="37"/>
  <c r="J135" i="37"/>
  <c r="I135" i="37"/>
  <c r="H135" i="37"/>
  <c r="G135" i="37"/>
  <c r="F135" i="37"/>
  <c r="E135" i="37"/>
  <c r="I67" i="37"/>
  <c r="G67" i="37"/>
  <c r="F67" i="37"/>
  <c r="E245" i="37"/>
  <c r="G397" i="37"/>
  <c r="E397" i="37"/>
  <c r="G229" i="37"/>
  <c r="E229" i="37"/>
  <c r="G62" i="37"/>
  <c r="E62" i="37"/>
  <c r="I273" i="37"/>
  <c r="G273" i="37"/>
  <c r="F273" i="37"/>
  <c r="E273" i="37"/>
  <c r="I105" i="37"/>
  <c r="G105" i="37"/>
  <c r="F105" i="37"/>
  <c r="E105" i="37"/>
  <c r="E24" i="37"/>
  <c r="F24" i="37"/>
  <c r="G24" i="37"/>
  <c r="H24" i="37"/>
  <c r="I24" i="37"/>
  <c r="G175" i="37"/>
  <c r="E175" i="37"/>
  <c r="E342" i="37"/>
  <c r="G342" i="37"/>
  <c r="E6" i="40"/>
  <c r="E5" i="40"/>
  <c r="E4" i="40"/>
  <c r="E3" i="40"/>
  <c r="E2" i="40"/>
  <c r="A1" i="40"/>
  <c r="H5" i="43" s="1"/>
  <c r="E16" i="20"/>
  <c r="G16" i="20"/>
  <c r="E14" i="20"/>
  <c r="G14" i="20"/>
  <c r="E12" i="20"/>
  <c r="G12" i="20"/>
  <c r="I12" i="37"/>
  <c r="H12" i="37"/>
  <c r="G12" i="37"/>
  <c r="F12" i="37"/>
  <c r="E12" i="37"/>
  <c r="I42" i="39"/>
  <c r="H42" i="39"/>
  <c r="G42" i="39"/>
  <c r="F42" i="39"/>
  <c r="E42" i="39"/>
  <c r="G41" i="39"/>
  <c r="E41" i="39"/>
  <c r="I37" i="39"/>
  <c r="H37" i="39"/>
  <c r="G37" i="39"/>
  <c r="F37" i="39"/>
  <c r="E37" i="39"/>
  <c r="I36" i="39"/>
  <c r="H36" i="39"/>
  <c r="G36" i="39"/>
  <c r="F36" i="39"/>
  <c r="E36" i="39"/>
  <c r="I35" i="39"/>
  <c r="H35" i="39"/>
  <c r="G35" i="39"/>
  <c r="F35" i="39"/>
  <c r="E35" i="39"/>
  <c r="I34" i="39"/>
  <c r="H34" i="39"/>
  <c r="G34" i="39"/>
  <c r="F34" i="39"/>
  <c r="E34" i="39"/>
  <c r="I33" i="39"/>
  <c r="H33" i="39"/>
  <c r="G33" i="39"/>
  <c r="F33" i="39"/>
  <c r="E33" i="39"/>
  <c r="I32" i="39"/>
  <c r="H32" i="39"/>
  <c r="G32" i="39"/>
  <c r="F32" i="39"/>
  <c r="E32" i="39"/>
  <c r="I31" i="39"/>
  <c r="H31" i="39"/>
  <c r="G31" i="39"/>
  <c r="F31" i="39"/>
  <c r="E31" i="39"/>
  <c r="I30" i="39"/>
  <c r="H30" i="39"/>
  <c r="G30" i="39"/>
  <c r="F30" i="39"/>
  <c r="E30" i="39"/>
  <c r="I29" i="39"/>
  <c r="H29" i="39"/>
  <c r="G29" i="39"/>
  <c r="F29" i="39"/>
  <c r="E29" i="39"/>
  <c r="I28" i="39"/>
  <c r="H28" i="39"/>
  <c r="G28" i="39"/>
  <c r="F28" i="39"/>
  <c r="E28" i="39"/>
  <c r="I27" i="39"/>
  <c r="H27" i="39"/>
  <c r="G27" i="39"/>
  <c r="F27" i="39"/>
  <c r="E27" i="39"/>
  <c r="I26" i="39"/>
  <c r="H26" i="39"/>
  <c r="G26" i="39"/>
  <c r="F26" i="39"/>
  <c r="E26" i="39"/>
  <c r="G22" i="39"/>
  <c r="E22" i="39"/>
  <c r="G21" i="39"/>
  <c r="E21" i="39"/>
  <c r="G20" i="39"/>
  <c r="E20" i="39"/>
  <c r="G19" i="39"/>
  <c r="E19" i="39"/>
  <c r="G18" i="39"/>
  <c r="E18" i="39"/>
  <c r="G17" i="39"/>
  <c r="E17" i="39"/>
  <c r="G16" i="39"/>
  <c r="E16" i="39"/>
  <c r="G15" i="39"/>
  <c r="E15" i="39"/>
  <c r="G14" i="39"/>
  <c r="E14" i="39"/>
  <c r="G13" i="39"/>
  <c r="E13" i="39"/>
  <c r="G12" i="39"/>
  <c r="E12" i="39"/>
  <c r="G11" i="39"/>
  <c r="E11" i="39"/>
  <c r="E6" i="39"/>
  <c r="E5" i="39"/>
  <c r="E4" i="39"/>
  <c r="E3" i="39"/>
  <c r="E2" i="39"/>
  <c r="A1" i="39"/>
  <c r="F5" i="43" s="1"/>
  <c r="J11" i="19"/>
  <c r="J6" i="54" s="1"/>
  <c r="J6" i="39"/>
  <c r="F315" i="37"/>
  <c r="P19" i="37"/>
  <c r="P11" i="37"/>
  <c r="P13" i="37" s="1"/>
  <c r="P15" i="37" s="1"/>
  <c r="P16" i="37" s="1"/>
  <c r="P23" i="37" s="1"/>
  <c r="E19" i="37"/>
  <c r="F19" i="37"/>
  <c r="G19" i="37"/>
  <c r="H19" i="37"/>
  <c r="I19" i="37"/>
  <c r="J19" i="37"/>
  <c r="K19" i="37"/>
  <c r="L19" i="37"/>
  <c r="M19" i="37"/>
  <c r="N19" i="37"/>
  <c r="O19" i="37"/>
  <c r="E11" i="37"/>
  <c r="F11" i="37"/>
  <c r="G11" i="37"/>
  <c r="H11" i="37"/>
  <c r="I11" i="37"/>
  <c r="J11" i="37"/>
  <c r="K11" i="37"/>
  <c r="L11" i="37"/>
  <c r="M11" i="37"/>
  <c r="N11" i="37"/>
  <c r="O11" i="37"/>
  <c r="I25" i="37"/>
  <c r="G25" i="37"/>
  <c r="F25" i="37"/>
  <c r="E25" i="37"/>
  <c r="E23" i="37"/>
  <c r="F23" i="37"/>
  <c r="G23" i="37"/>
  <c r="H23" i="37"/>
  <c r="I23" i="37"/>
  <c r="I413" i="37"/>
  <c r="H413" i="37"/>
  <c r="G413" i="37"/>
  <c r="F413" i="37"/>
  <c r="E413" i="37"/>
  <c r="I245" i="37"/>
  <c r="H245" i="37"/>
  <c r="G245" i="37"/>
  <c r="F245" i="37"/>
  <c r="H15" i="37"/>
  <c r="G15" i="37"/>
  <c r="F15" i="37"/>
  <c r="E15" i="37"/>
  <c r="I412" i="37"/>
  <c r="G412" i="37"/>
  <c r="F412" i="37"/>
  <c r="G406" i="37"/>
  <c r="F406" i="37"/>
  <c r="E406" i="37"/>
  <c r="I402" i="37"/>
  <c r="G402" i="37"/>
  <c r="F402" i="37"/>
  <c r="E402" i="37"/>
  <c r="P393" i="37"/>
  <c r="J393" i="37"/>
  <c r="I393" i="37"/>
  <c r="H393" i="37"/>
  <c r="G393" i="37"/>
  <c r="F393" i="37"/>
  <c r="P392" i="37"/>
  <c r="J392" i="37"/>
  <c r="I392" i="37"/>
  <c r="H392" i="37"/>
  <c r="G392" i="37"/>
  <c r="F392" i="37"/>
  <c r="E393" i="37"/>
  <c r="E392" i="37"/>
  <c r="G400" i="37"/>
  <c r="E400" i="37"/>
  <c r="G388" i="37"/>
  <c r="G387" i="37"/>
  <c r="G386" i="37"/>
  <c r="E388" i="37"/>
  <c r="E387" i="37"/>
  <c r="E386" i="37"/>
  <c r="L393" i="37"/>
  <c r="M393" i="37"/>
  <c r="N393" i="37"/>
  <c r="O393" i="37"/>
  <c r="K393" i="37"/>
  <c r="F388" i="37"/>
  <c r="F387" i="37"/>
  <c r="F386" i="37"/>
  <c r="L392" i="37"/>
  <c r="K392" i="37"/>
  <c r="M392" i="37"/>
  <c r="O392" i="37"/>
  <c r="O394" i="37" s="1"/>
  <c r="O402" i="37" s="1"/>
  <c r="N392" i="37"/>
  <c r="G238" i="37"/>
  <c r="F238" i="37"/>
  <c r="E238" i="37"/>
  <c r="I244" i="37"/>
  <c r="G244" i="37"/>
  <c r="F244" i="37"/>
  <c r="E244" i="37"/>
  <c r="I234" i="37"/>
  <c r="G234" i="37"/>
  <c r="F234" i="37"/>
  <c r="E234" i="37"/>
  <c r="G232" i="37"/>
  <c r="E232" i="37"/>
  <c r="P225" i="37"/>
  <c r="J225" i="37"/>
  <c r="I225" i="37"/>
  <c r="H225" i="37"/>
  <c r="G225" i="37"/>
  <c r="F225" i="37"/>
  <c r="P224" i="37"/>
  <c r="J224" i="37"/>
  <c r="I224" i="37"/>
  <c r="H224" i="37"/>
  <c r="G224" i="37"/>
  <c r="F224" i="37"/>
  <c r="E225" i="37"/>
  <c r="E224" i="37"/>
  <c r="E220" i="37"/>
  <c r="G220" i="37"/>
  <c r="G219" i="37"/>
  <c r="E219" i="37"/>
  <c r="O225" i="37"/>
  <c r="N225" i="37"/>
  <c r="M225" i="37"/>
  <c r="L225" i="37"/>
  <c r="K225" i="37"/>
  <c r="F220" i="37"/>
  <c r="F219" i="37"/>
  <c r="I411" i="37"/>
  <c r="G411" i="37"/>
  <c r="F411" i="37"/>
  <c r="E411" i="37"/>
  <c r="I407" i="37"/>
  <c r="G407" i="37"/>
  <c r="F407" i="37"/>
  <c r="E407" i="37"/>
  <c r="I401" i="37"/>
  <c r="G401" i="37"/>
  <c r="F401" i="37"/>
  <c r="E401" i="37"/>
  <c r="L394" i="37"/>
  <c r="L402" i="37" s="1"/>
  <c r="I243" i="37"/>
  <c r="G243" i="37"/>
  <c r="F243" i="37"/>
  <c r="E243" i="37"/>
  <c r="I239" i="37"/>
  <c r="G239" i="37"/>
  <c r="F239" i="37"/>
  <c r="E239" i="37"/>
  <c r="I233" i="37"/>
  <c r="G233" i="37"/>
  <c r="F233" i="37"/>
  <c r="E233" i="37"/>
  <c r="O224" i="37"/>
  <c r="L224" i="37"/>
  <c r="L226" i="37" s="1"/>
  <c r="L234" i="37" s="1"/>
  <c r="K224" i="37"/>
  <c r="K226" i="37" s="1"/>
  <c r="K234" i="37" s="1"/>
  <c r="N224" i="37"/>
  <c r="M224" i="37"/>
  <c r="P58" i="37"/>
  <c r="J58" i="37"/>
  <c r="I58" i="37"/>
  <c r="H58" i="37"/>
  <c r="F58" i="37"/>
  <c r="P57" i="37"/>
  <c r="J57" i="37"/>
  <c r="I57" i="37"/>
  <c r="H57" i="37"/>
  <c r="F57" i="37"/>
  <c r="O58" i="37"/>
  <c r="N58" i="37"/>
  <c r="L58" i="37"/>
  <c r="G58" i="37"/>
  <c r="G57" i="37"/>
  <c r="E58" i="37"/>
  <c r="E57" i="37"/>
  <c r="I66" i="37"/>
  <c r="G66" i="37"/>
  <c r="F66" i="37"/>
  <c r="E66" i="37"/>
  <c r="E72" i="37"/>
  <c r="F72" i="37"/>
  <c r="G72" i="37"/>
  <c r="I72" i="37"/>
  <c r="G71" i="37"/>
  <c r="F71" i="37"/>
  <c r="E71" i="37"/>
  <c r="E67" i="37"/>
  <c r="L57" i="37"/>
  <c r="O57" i="37"/>
  <c r="N57" i="37"/>
  <c r="G65" i="37"/>
  <c r="E65" i="37"/>
  <c r="G53" i="37"/>
  <c r="F53" i="37"/>
  <c r="E53" i="37"/>
  <c r="G52" i="37"/>
  <c r="E52" i="37"/>
  <c r="E6" i="20"/>
  <c r="E5" i="20"/>
  <c r="E4" i="20"/>
  <c r="E3" i="20"/>
  <c r="E2" i="20"/>
  <c r="A1" i="20"/>
  <c r="J5" i="43" s="1"/>
  <c r="E6" i="37"/>
  <c r="E5" i="37"/>
  <c r="E4" i="37"/>
  <c r="E3" i="37"/>
  <c r="E2" i="37"/>
  <c r="A1" i="37"/>
  <c r="F11" i="43" s="1"/>
  <c r="I100" i="19"/>
  <c r="G100" i="19"/>
  <c r="F100" i="19"/>
  <c r="E100" i="19"/>
  <c r="I99" i="19"/>
  <c r="H99" i="19"/>
  <c r="G99" i="19"/>
  <c r="F99" i="19"/>
  <c r="E99" i="19"/>
  <c r="G98" i="19"/>
  <c r="F98" i="19"/>
  <c r="E98" i="19"/>
  <c r="G97" i="19"/>
  <c r="F97" i="19"/>
  <c r="E97" i="19"/>
  <c r="I91" i="19"/>
  <c r="G91" i="19"/>
  <c r="F91" i="19"/>
  <c r="E91" i="19"/>
  <c r="I90" i="19"/>
  <c r="G90" i="19"/>
  <c r="F90" i="19"/>
  <c r="E90" i="19"/>
  <c r="I87" i="19"/>
  <c r="H87" i="19"/>
  <c r="G87" i="19"/>
  <c r="F87" i="19"/>
  <c r="E87" i="19"/>
  <c r="I86" i="19"/>
  <c r="H86" i="19"/>
  <c r="G86" i="19"/>
  <c r="F86" i="19"/>
  <c r="E86" i="19"/>
  <c r="G85" i="19"/>
  <c r="F85" i="19"/>
  <c r="E85" i="19"/>
  <c r="G84" i="19"/>
  <c r="E84" i="19"/>
  <c r="G77" i="19"/>
  <c r="E77" i="19"/>
  <c r="G76" i="19"/>
  <c r="E76" i="19"/>
  <c r="G75" i="19"/>
  <c r="E75" i="19"/>
  <c r="G74" i="19"/>
  <c r="E74" i="19"/>
  <c r="I67" i="19"/>
  <c r="G67" i="19"/>
  <c r="F67" i="19"/>
  <c r="E67" i="19"/>
  <c r="I64" i="19"/>
  <c r="J65" i="19" s="1"/>
  <c r="J67" i="19" s="1"/>
  <c r="J68" i="19" s="1"/>
  <c r="G64" i="19"/>
  <c r="F64" i="19"/>
  <c r="E64" i="19"/>
  <c r="I58" i="19"/>
  <c r="G58" i="19"/>
  <c r="F58" i="19"/>
  <c r="E58" i="19"/>
  <c r="I57" i="19"/>
  <c r="G57" i="19"/>
  <c r="F57" i="19"/>
  <c r="E57" i="19"/>
  <c r="I53" i="19"/>
  <c r="G53" i="19"/>
  <c r="F53" i="19"/>
  <c r="E53" i="19"/>
  <c r="I52" i="19"/>
  <c r="G52" i="19"/>
  <c r="F52" i="19"/>
  <c r="E52" i="19"/>
  <c r="I49" i="19"/>
  <c r="H49" i="19"/>
  <c r="G49" i="19"/>
  <c r="F49" i="19"/>
  <c r="E49" i="19"/>
  <c r="G48" i="19"/>
  <c r="E48" i="19"/>
  <c r="I45" i="19"/>
  <c r="J46" i="19" s="1"/>
  <c r="J52" i="19" s="1"/>
  <c r="J54" i="19" s="1"/>
  <c r="G45" i="19"/>
  <c r="G20" i="37" s="1"/>
  <c r="F45" i="19"/>
  <c r="F20" i="37"/>
  <c r="E45" i="19"/>
  <c r="E20" i="37"/>
  <c r="I39" i="19"/>
  <c r="H39" i="19"/>
  <c r="G39" i="19"/>
  <c r="F39" i="19"/>
  <c r="E39" i="19"/>
  <c r="G38" i="19"/>
  <c r="F38" i="19"/>
  <c r="E38" i="19"/>
  <c r="I33" i="19"/>
  <c r="H33" i="19"/>
  <c r="G33" i="19"/>
  <c r="F33" i="19"/>
  <c r="E33" i="19"/>
  <c r="G32" i="19"/>
  <c r="E32" i="19"/>
  <c r="I26" i="19"/>
  <c r="H26" i="19"/>
  <c r="G26" i="19"/>
  <c r="F26" i="19"/>
  <c r="E26" i="19"/>
  <c r="I25" i="19"/>
  <c r="H25" i="19"/>
  <c r="G25" i="19"/>
  <c r="F25" i="19"/>
  <c r="E25" i="19"/>
  <c r="I21" i="19"/>
  <c r="G21" i="19"/>
  <c r="F21" i="19"/>
  <c r="E21" i="19"/>
  <c r="G20" i="19"/>
  <c r="E20" i="19"/>
  <c r="G17" i="19"/>
  <c r="E17" i="19"/>
  <c r="J14" i="19"/>
  <c r="J15" i="19" s="1"/>
  <c r="I14" i="19"/>
  <c r="H14" i="19"/>
  <c r="G14" i="19"/>
  <c r="F14" i="19"/>
  <c r="E14" i="19"/>
  <c r="E6" i="19"/>
  <c r="E5" i="19"/>
  <c r="E4" i="19"/>
  <c r="E3" i="19"/>
  <c r="E2" i="19"/>
  <c r="A1" i="19"/>
  <c r="F8" i="43" s="1"/>
  <c r="E6" i="7"/>
  <c r="E5" i="7"/>
  <c r="E4" i="7"/>
  <c r="E3" i="7"/>
  <c r="E2" i="7"/>
  <c r="A1" i="7"/>
  <c r="D5" i="43" s="1"/>
  <c r="J6" i="7"/>
  <c r="H37" i="53"/>
  <c r="E30" i="53"/>
  <c r="F30" i="53"/>
  <c r="J27" i="51" l="1"/>
  <c r="J29" i="51" s="1"/>
  <c r="J33" i="51" s="1"/>
  <c r="J34" i="51" s="1"/>
  <c r="J44" i="51" s="1"/>
  <c r="J25" i="37"/>
  <c r="J26" i="37" s="1"/>
  <c r="J39" i="51" s="1"/>
  <c r="J67" i="53"/>
  <c r="J233" i="37"/>
  <c r="J235" i="37" s="1"/>
  <c r="J239" i="37" s="1"/>
  <c r="J240" i="37" s="1"/>
  <c r="J244" i="37" s="1"/>
  <c r="J401" i="37"/>
  <c r="J403" i="37" s="1"/>
  <c r="J407" i="37" s="1"/>
  <c r="J66" i="37"/>
  <c r="J68" i="37" s="1"/>
  <c r="J22" i="54"/>
  <c r="J24" i="54" s="1"/>
  <c r="J28" i="54" s="1"/>
  <c r="J29" i="54" s="1"/>
  <c r="J76" i="37"/>
  <c r="J79" i="37" s="1"/>
  <c r="J82" i="37" s="1"/>
  <c r="J411" i="37"/>
  <c r="J414" i="37" s="1"/>
  <c r="J417" i="37" s="1"/>
  <c r="J243" i="37"/>
  <c r="J246" i="37" s="1"/>
  <c r="J249" i="37" s="1"/>
  <c r="J58" i="19"/>
  <c r="J105" i="37"/>
  <c r="J441" i="37"/>
  <c r="J32" i="54"/>
  <c r="J35" i="54" s="1"/>
  <c r="J38" i="54" s="1"/>
  <c r="J102" i="53"/>
  <c r="J273" i="37"/>
  <c r="J31" i="53"/>
  <c r="J37" i="51"/>
  <c r="J40" i="51" s="1"/>
  <c r="J43" i="51" s="1"/>
  <c r="J45" i="51" s="1"/>
  <c r="J52" i="51" s="1"/>
  <c r="J54" i="51" s="1"/>
  <c r="J66" i="54"/>
  <c r="J21" i="19"/>
  <c r="J22" i="19" s="1"/>
  <c r="J100" i="19"/>
  <c r="J101" i="19" s="1"/>
  <c r="P80" i="54"/>
  <c r="P82" i="54" s="1"/>
  <c r="K11" i="19"/>
  <c r="J6" i="53"/>
  <c r="I20" i="37"/>
  <c r="N15" i="46"/>
  <c r="N23" i="46" s="1"/>
  <c r="N118" i="53"/>
  <c r="N121" i="53" s="1"/>
  <c r="K112" i="37"/>
  <c r="K119" i="37" s="1"/>
  <c r="M226" i="37"/>
  <c r="M234" i="37" s="1"/>
  <c r="J226" i="37"/>
  <c r="J234" i="37" s="1"/>
  <c r="K394" i="37"/>
  <c r="K402" i="37" s="1"/>
  <c r="J394" i="37"/>
  <c r="J402" i="37" s="1"/>
  <c r="P317" i="37"/>
  <c r="P319" i="37" s="1"/>
  <c r="P15" i="46"/>
  <c r="P23" i="46" s="1"/>
  <c r="F54" i="37"/>
  <c r="F65" i="37" s="1"/>
  <c r="O15" i="46"/>
  <c r="O23" i="46" s="1"/>
  <c r="M118" i="53"/>
  <c r="M121" i="53" s="1"/>
  <c r="L72" i="54"/>
  <c r="L79" i="54" s="1"/>
  <c r="L80" i="54" s="1"/>
  <c r="L82" i="54" s="1"/>
  <c r="K134" i="46"/>
  <c r="K142" i="46" s="1"/>
  <c r="O59" i="37"/>
  <c r="O67" i="37" s="1"/>
  <c r="J59" i="37"/>
  <c r="J67" i="37" s="1"/>
  <c r="P226" i="37"/>
  <c r="P234" i="37" s="1"/>
  <c r="J6" i="40"/>
  <c r="N49" i="51"/>
  <c r="N53" i="51" s="1"/>
  <c r="M134" i="46"/>
  <c r="M142" i="46" s="1"/>
  <c r="J99" i="46"/>
  <c r="H99" i="46" s="1"/>
  <c r="H107" i="46" s="1"/>
  <c r="O134" i="46"/>
  <c r="O142" i="46" s="1"/>
  <c r="J6" i="37"/>
  <c r="J6" i="19"/>
  <c r="L59" i="37"/>
  <c r="L67" i="37" s="1"/>
  <c r="J6" i="46"/>
  <c r="O454" i="37"/>
  <c r="O455" i="37" s="1"/>
  <c r="O457" i="37" s="1"/>
  <c r="K20" i="51"/>
  <c r="K28" i="51" s="1"/>
  <c r="L46" i="53"/>
  <c r="L49" i="53" s="1"/>
  <c r="J6" i="20"/>
  <c r="J6" i="51"/>
  <c r="P454" i="37"/>
  <c r="P455" i="37" s="1"/>
  <c r="P457" i="37" s="1"/>
  <c r="L20" i="51"/>
  <c r="L28" i="51" s="1"/>
  <c r="L447" i="37"/>
  <c r="L490" i="37" s="1"/>
  <c r="L491" i="37" s="1"/>
  <c r="L493" i="37" s="1"/>
  <c r="J471" i="37"/>
  <c r="J507" i="37" s="1"/>
  <c r="O112" i="37"/>
  <c r="O150" i="37" s="1"/>
  <c r="O151" i="37" s="1"/>
  <c r="O153" i="37" s="1"/>
  <c r="K99" i="46"/>
  <c r="K107" i="46" s="1"/>
  <c r="M99" i="46"/>
  <c r="M107" i="46" s="1"/>
  <c r="O99" i="46"/>
  <c r="O107" i="46" s="1"/>
  <c r="L15" i="46"/>
  <c r="L23" i="46" s="1"/>
  <c r="N99" i="46"/>
  <c r="N107" i="46" s="1"/>
  <c r="L112" i="37"/>
  <c r="L150" i="37" s="1"/>
  <c r="L151" i="37" s="1"/>
  <c r="L153" i="37" s="1"/>
  <c r="N59" i="37"/>
  <c r="N67" i="37" s="1"/>
  <c r="M15" i="46"/>
  <c r="M23" i="46" s="1"/>
  <c r="J38" i="51"/>
  <c r="F221" i="37"/>
  <c r="F232" i="37" s="1"/>
  <c r="P96" i="54"/>
  <c r="P49" i="54"/>
  <c r="L118" i="53"/>
  <c r="L121" i="53" s="1"/>
  <c r="P118" i="53"/>
  <c r="P121" i="53" s="1"/>
  <c r="K96" i="54"/>
  <c r="J46" i="54"/>
  <c r="N46" i="54"/>
  <c r="N49" i="54" s="1"/>
  <c r="O46" i="54"/>
  <c r="J134" i="46"/>
  <c r="J142" i="46" s="1"/>
  <c r="N134" i="46"/>
  <c r="N142" i="46" s="1"/>
  <c r="M46" i="53"/>
  <c r="M49" i="53" s="1"/>
  <c r="M287" i="37"/>
  <c r="M289" i="37" s="1"/>
  <c r="L46" i="54"/>
  <c r="L96" i="54" s="1"/>
  <c r="N394" i="37"/>
  <c r="N402" i="37" s="1"/>
  <c r="M112" i="37"/>
  <c r="M119" i="37" s="1"/>
  <c r="M120" i="37" s="1"/>
  <c r="M123" i="37" s="1"/>
  <c r="N112" i="37"/>
  <c r="N119" i="37" s="1"/>
  <c r="N120" i="37" s="1"/>
  <c r="N123" i="37" s="1"/>
  <c r="K59" i="37"/>
  <c r="K67" i="37" s="1"/>
  <c r="J58" i="46"/>
  <c r="H50" i="46"/>
  <c r="H58" i="46" s="1"/>
  <c r="O112" i="46"/>
  <c r="O147" i="46"/>
  <c r="J447" i="37"/>
  <c r="J454" i="37" s="1"/>
  <c r="J455" i="37" s="1"/>
  <c r="J279" i="37"/>
  <c r="J316" i="37" s="1"/>
  <c r="J317" i="37" s="1"/>
  <c r="M96" i="54"/>
  <c r="O80" i="54"/>
  <c r="O82" i="54" s="1"/>
  <c r="K72" i="54"/>
  <c r="K79" i="54" s="1"/>
  <c r="K80" i="54" s="1"/>
  <c r="K82" i="54" s="1"/>
  <c r="O15" i="54"/>
  <c r="O23" i="54" s="1"/>
  <c r="N241" i="46"/>
  <c r="K120" i="37"/>
  <c r="K123" i="37" s="1"/>
  <c r="J112" i="37"/>
  <c r="K279" i="37"/>
  <c r="J76" i="51"/>
  <c r="M20" i="51"/>
  <c r="M28" i="51" s="1"/>
  <c r="J82" i="53"/>
  <c r="J85" i="53" s="1"/>
  <c r="M82" i="53"/>
  <c r="M85" i="53" s="1"/>
  <c r="O46" i="53"/>
  <c r="O49" i="53" s="1"/>
  <c r="K46" i="53"/>
  <c r="K49" i="53" s="1"/>
  <c r="F84" i="19"/>
  <c r="O491" i="37"/>
  <c r="O493" i="37" s="1"/>
  <c r="K447" i="37"/>
  <c r="K454" i="37" s="1"/>
  <c r="K455" i="37" s="1"/>
  <c r="K457" i="37" s="1"/>
  <c r="N471" i="37"/>
  <c r="N474" i="37" s="1"/>
  <c r="N226" i="37"/>
  <c r="N234" i="37" s="1"/>
  <c r="M394" i="37"/>
  <c r="M402" i="37" s="1"/>
  <c r="P394" i="37"/>
  <c r="P402" i="37" s="1"/>
  <c r="J241" i="46"/>
  <c r="P112" i="37"/>
  <c r="P119" i="37" s="1"/>
  <c r="P120" i="37" s="1"/>
  <c r="P123" i="37" s="1"/>
  <c r="L279" i="37"/>
  <c r="L286" i="37" s="1"/>
  <c r="L287" i="37" s="1"/>
  <c r="L289" i="37" s="1"/>
  <c r="N20" i="51"/>
  <c r="N28" i="51" s="1"/>
  <c r="O49" i="51"/>
  <c r="O76" i="51" s="1"/>
  <c r="M491" i="37"/>
  <c r="M493" i="37" s="1"/>
  <c r="P471" i="37"/>
  <c r="P423" i="37" s="1"/>
  <c r="N82" i="53"/>
  <c r="N85" i="53" s="1"/>
  <c r="N96" i="54"/>
  <c r="M72" i="54"/>
  <c r="M79" i="54" s="1"/>
  <c r="M80" i="54" s="1"/>
  <c r="M82" i="54" s="1"/>
  <c r="K118" i="53"/>
  <c r="K121" i="53" s="1"/>
  <c r="P46" i="53"/>
  <c r="P49" i="53" s="1"/>
  <c r="J72" i="37"/>
  <c r="J73" i="37" s="1"/>
  <c r="J39" i="54"/>
  <c r="J33" i="54"/>
  <c r="J250" i="37"/>
  <c r="O226" i="37"/>
  <c r="O234" i="37" s="1"/>
  <c r="M59" i="37"/>
  <c r="M67" i="37" s="1"/>
  <c r="J137" i="37"/>
  <c r="N137" i="37"/>
  <c r="L137" i="37"/>
  <c r="M137" i="37"/>
  <c r="O137" i="37"/>
  <c r="K137" i="37"/>
  <c r="P137" i="37"/>
  <c r="J196" i="46"/>
  <c r="J423" i="37"/>
  <c r="J474" i="37"/>
  <c r="J494" i="37"/>
  <c r="J408" i="37"/>
  <c r="F389" i="37"/>
  <c r="F400" i="37" s="1"/>
  <c r="P59" i="37"/>
  <c r="P67" i="37" s="1"/>
  <c r="N490" i="37"/>
  <c r="N491" i="37" s="1"/>
  <c r="N493" i="37" s="1"/>
  <c r="N454" i="37"/>
  <c r="N455" i="37" s="1"/>
  <c r="N457" i="37" s="1"/>
  <c r="J490" i="37"/>
  <c r="J491" i="37" s="1"/>
  <c r="J5" i="46"/>
  <c r="J5" i="37"/>
  <c r="J5" i="7"/>
  <c r="J5" i="20"/>
  <c r="N316" i="37"/>
  <c r="N317" i="37" s="1"/>
  <c r="N319" i="37" s="1"/>
  <c r="N286" i="37"/>
  <c r="N287" i="37" s="1"/>
  <c r="N289" i="37" s="1"/>
  <c r="J119" i="37"/>
  <c r="J120" i="37" s="1"/>
  <c r="J150" i="37"/>
  <c r="J151" i="37" s="1"/>
  <c r="O316" i="37"/>
  <c r="O317" i="37" s="1"/>
  <c r="O319" i="37" s="1"/>
  <c r="O286" i="37"/>
  <c r="O287" i="37" s="1"/>
  <c r="O289" i="37" s="1"/>
  <c r="N507" i="37"/>
  <c r="P150" i="37"/>
  <c r="P151" i="37" s="1"/>
  <c r="P153" i="37" s="1"/>
  <c r="K53" i="51"/>
  <c r="K241" i="46"/>
  <c r="K76" i="51"/>
  <c r="O191" i="46"/>
  <c r="H183" i="46"/>
  <c r="H191" i="46" s="1"/>
  <c r="J107" i="46"/>
  <c r="M316" i="37"/>
  <c r="M317" i="37" s="1"/>
  <c r="M319" i="37" s="1"/>
  <c r="M454" i="37"/>
  <c r="M455" i="37" s="1"/>
  <c r="M457" i="37" s="1"/>
  <c r="O255" i="37"/>
  <c r="O306" i="37"/>
  <c r="O334" i="37"/>
  <c r="O320" i="37"/>
  <c r="K490" i="37"/>
  <c r="K491" i="37" s="1"/>
  <c r="K493" i="37" s="1"/>
  <c r="H228" i="46"/>
  <c r="H236" i="46" s="1"/>
  <c r="K236" i="46"/>
  <c r="J28" i="51"/>
  <c r="M334" i="37"/>
  <c r="M255" i="37"/>
  <c r="M320" i="37"/>
  <c r="M306" i="37"/>
  <c r="M147" i="46"/>
  <c r="M38" i="39"/>
  <c r="M42" i="39" s="1"/>
  <c r="J79" i="54"/>
  <c r="J80" i="54" s="1"/>
  <c r="L38" i="39"/>
  <c r="L42" i="39" s="1"/>
  <c r="J38" i="39"/>
  <c r="J42" i="39" s="1"/>
  <c r="N38" i="39"/>
  <c r="J46" i="53"/>
  <c r="J49" i="53" s="1"/>
  <c r="O38" i="39"/>
  <c r="P303" i="37"/>
  <c r="L303" i="37"/>
  <c r="N303" i="37"/>
  <c r="J303" i="37"/>
  <c r="K303" i="37"/>
  <c r="P38" i="39"/>
  <c r="P42" i="39" s="1"/>
  <c r="K38" i="39"/>
  <c r="K42" i="39" s="1"/>
  <c r="F23" i="39"/>
  <c r="F41" i="39" s="1"/>
  <c r="O96" i="54"/>
  <c r="O49" i="54"/>
  <c r="P49" i="51"/>
  <c r="P286" i="37"/>
  <c r="P287" i="37" s="1"/>
  <c r="P289" i="37" s="1"/>
  <c r="N76" i="51"/>
  <c r="L471" i="37"/>
  <c r="K471" i="37"/>
  <c r="L49" i="51"/>
  <c r="M49" i="51"/>
  <c r="M471" i="37"/>
  <c r="K150" i="37"/>
  <c r="K151" i="37" s="1"/>
  <c r="K153" i="37" s="1"/>
  <c r="O471" i="37"/>
  <c r="N46" i="53"/>
  <c r="N49" i="53" s="1"/>
  <c r="J40" i="54" l="1"/>
  <c r="J34" i="54"/>
  <c r="J413" i="37"/>
  <c r="J78" i="37"/>
  <c r="J251" i="37"/>
  <c r="J254" i="37" s="1"/>
  <c r="J245" i="37"/>
  <c r="J23" i="19"/>
  <c r="J2" i="37"/>
  <c r="J2" i="7"/>
  <c r="J2" i="46"/>
  <c r="J2" i="39"/>
  <c r="J2" i="51"/>
  <c r="J2" i="19"/>
  <c r="J2" i="54"/>
  <c r="J2" i="20"/>
  <c r="J2" i="40"/>
  <c r="J26" i="19"/>
  <c r="J2" i="53"/>
  <c r="J86" i="19"/>
  <c r="K6" i="46"/>
  <c r="L11" i="19"/>
  <c r="K6" i="40"/>
  <c r="K6" i="51"/>
  <c r="K14" i="19"/>
  <c r="K15" i="19" s="1"/>
  <c r="K6" i="19"/>
  <c r="K6" i="20"/>
  <c r="K6" i="53"/>
  <c r="K6" i="7"/>
  <c r="K6" i="39"/>
  <c r="K6" i="37"/>
  <c r="K6" i="54"/>
  <c r="L49" i="54"/>
  <c r="J5" i="53"/>
  <c r="J5" i="51"/>
  <c r="J5" i="39"/>
  <c r="J5" i="54"/>
  <c r="J5" i="19"/>
  <c r="J5" i="40"/>
  <c r="H72" i="54"/>
  <c r="L454" i="37"/>
  <c r="L455" i="37" s="1"/>
  <c r="L457" i="37" s="1"/>
  <c r="P507" i="37"/>
  <c r="L316" i="37"/>
  <c r="L317" i="37" s="1"/>
  <c r="L319" i="37" s="1"/>
  <c r="H279" i="37"/>
  <c r="H447" i="37"/>
  <c r="F448" i="37" s="1"/>
  <c r="F450" i="37" s="1"/>
  <c r="F451" i="37" s="1"/>
  <c r="F17" i="20" s="1"/>
  <c r="L119" i="37"/>
  <c r="L120" i="37" s="1"/>
  <c r="L123" i="37" s="1"/>
  <c r="O119" i="37"/>
  <c r="O120" i="37" s="1"/>
  <c r="O123" i="37" s="1"/>
  <c r="O53" i="51"/>
  <c r="N150" i="37"/>
  <c r="N151" i="37" s="1"/>
  <c r="N153" i="37" s="1"/>
  <c r="H15" i="46"/>
  <c r="H23" i="46" s="1"/>
  <c r="N42" i="39"/>
  <c r="O42" i="39"/>
  <c r="O97" i="53"/>
  <c r="O62" i="53"/>
  <c r="O26" i="53"/>
  <c r="O241" i="46"/>
  <c r="H134" i="46"/>
  <c r="H142" i="46" s="1"/>
  <c r="H20" i="51"/>
  <c r="H28" i="51" s="1"/>
  <c r="H226" i="37"/>
  <c r="F280" i="37" s="1"/>
  <c r="J96" i="54"/>
  <c r="J49" i="54"/>
  <c r="M150" i="37"/>
  <c r="M151" i="37" s="1"/>
  <c r="M153" i="37" s="1"/>
  <c r="H112" i="37"/>
  <c r="H119" i="37" s="1"/>
  <c r="P494" i="37"/>
  <c r="P495" i="37" s="1"/>
  <c r="N423" i="37"/>
  <c r="N196" i="46"/>
  <c r="K286" i="37"/>
  <c r="K287" i="37" s="1"/>
  <c r="K289" i="37" s="1"/>
  <c r="K316" i="37"/>
  <c r="K317" i="37" s="1"/>
  <c r="K319" i="37" s="1"/>
  <c r="P474" i="37"/>
  <c r="J286" i="37"/>
  <c r="J287" i="37" s="1"/>
  <c r="J289" i="37" s="1"/>
  <c r="H394" i="37"/>
  <c r="H402" i="37" s="1"/>
  <c r="H15" i="54"/>
  <c r="F16" i="54" s="1"/>
  <c r="F18" i="54" s="1"/>
  <c r="F19" i="54" s="1"/>
  <c r="P196" i="46"/>
  <c r="M321" i="37"/>
  <c r="N494" i="37"/>
  <c r="N495" i="37" s="1"/>
  <c r="L241" i="46"/>
  <c r="L53" i="51"/>
  <c r="L76" i="51"/>
  <c r="L112" i="46"/>
  <c r="L255" i="37"/>
  <c r="L306" i="37"/>
  <c r="L147" i="46"/>
  <c r="L320" i="37"/>
  <c r="L321" i="37" s="1"/>
  <c r="L334" i="37"/>
  <c r="H79" i="54"/>
  <c r="F73" i="54"/>
  <c r="F75" i="54" s="1"/>
  <c r="F76" i="54" s="1"/>
  <c r="J140" i="37"/>
  <c r="J63" i="46"/>
  <c r="J154" i="37"/>
  <c r="J28" i="46"/>
  <c r="J88" i="37"/>
  <c r="J167" i="37"/>
  <c r="J83" i="37"/>
  <c r="J84" i="37" s="1"/>
  <c r="J77" i="37"/>
  <c r="M53" i="51"/>
  <c r="M76" i="51"/>
  <c r="M241" i="46"/>
  <c r="N255" i="37"/>
  <c r="N320" i="37"/>
  <c r="N321" i="37" s="1"/>
  <c r="N306" i="37"/>
  <c r="N147" i="46"/>
  <c r="N112" i="46"/>
  <c r="N334" i="37"/>
  <c r="J123" i="37"/>
  <c r="H120" i="37"/>
  <c r="H123" i="37" s="1"/>
  <c r="K507" i="37"/>
  <c r="K494" i="37"/>
  <c r="K495" i="37" s="1"/>
  <c r="K196" i="46"/>
  <c r="K474" i="37"/>
  <c r="K423" i="37"/>
  <c r="P334" i="37"/>
  <c r="P112" i="46"/>
  <c r="P306" i="37"/>
  <c r="P147" i="46"/>
  <c r="P255" i="37"/>
  <c r="P320" i="37"/>
  <c r="P321" i="37" s="1"/>
  <c r="J82" i="54"/>
  <c r="H80" i="54"/>
  <c r="H82" i="54" s="1"/>
  <c r="F21" i="51"/>
  <c r="F23" i="51" s="1"/>
  <c r="F24" i="51" s="1"/>
  <c r="F18" i="20" s="1"/>
  <c r="J334" i="37"/>
  <c r="J320" i="37"/>
  <c r="J147" i="46"/>
  <c r="J112" i="46"/>
  <c r="J255" i="37"/>
  <c r="J306" i="37"/>
  <c r="L196" i="46"/>
  <c r="L423" i="37"/>
  <c r="L474" i="37"/>
  <c r="L507" i="37"/>
  <c r="L494" i="37"/>
  <c r="L495" i="37" s="1"/>
  <c r="J319" i="37"/>
  <c r="J418" i="37"/>
  <c r="J419" i="37" s="1"/>
  <c r="J412" i="37"/>
  <c r="P167" i="37"/>
  <c r="P154" i="37"/>
  <c r="P155" i="37" s="1"/>
  <c r="P28" i="46"/>
  <c r="P88" i="37"/>
  <c r="P140" i="37"/>
  <c r="P63" i="46"/>
  <c r="J457" i="37"/>
  <c r="H455" i="37"/>
  <c r="H457" i="37" s="1"/>
  <c r="N28" i="46"/>
  <c r="N140" i="37"/>
  <c r="N167" i="37"/>
  <c r="N63" i="46"/>
  <c r="N154" i="37"/>
  <c r="N155" i="37" s="1"/>
  <c r="N88" i="37"/>
  <c r="O507" i="37"/>
  <c r="O196" i="46"/>
  <c r="O423" i="37"/>
  <c r="O474" i="37"/>
  <c r="O494" i="37"/>
  <c r="O495" i="37" s="1"/>
  <c r="J43" i="39"/>
  <c r="L43" i="39"/>
  <c r="M43" i="39"/>
  <c r="N43" i="39"/>
  <c r="O43" i="39"/>
  <c r="P43" i="39"/>
  <c r="K43" i="39"/>
  <c r="H286" i="37"/>
  <c r="H316" i="37"/>
  <c r="H59" i="37"/>
  <c r="K140" i="37"/>
  <c r="K167" i="37"/>
  <c r="K63" i="46"/>
  <c r="K28" i="46"/>
  <c r="K154" i="37"/>
  <c r="K155" i="37" s="1"/>
  <c r="K88" i="37"/>
  <c r="O28" i="46"/>
  <c r="O88" i="37"/>
  <c r="O140" i="37"/>
  <c r="O167" i="37"/>
  <c r="O63" i="46"/>
  <c r="O154" i="37"/>
  <c r="O155" i="37" s="1"/>
  <c r="F395" i="37"/>
  <c r="F397" i="37" s="1"/>
  <c r="F398" i="37" s="1"/>
  <c r="F16" i="20" s="1"/>
  <c r="P53" i="51"/>
  <c r="P76" i="51"/>
  <c r="P241" i="46"/>
  <c r="K306" i="37"/>
  <c r="K320" i="37"/>
  <c r="K321" i="37" s="1"/>
  <c r="K112" i="46"/>
  <c r="K255" i="37"/>
  <c r="K147" i="46"/>
  <c r="K334" i="37"/>
  <c r="O321" i="37"/>
  <c r="H491" i="37"/>
  <c r="H493" i="37" s="1"/>
  <c r="J493" i="37"/>
  <c r="J495" i="37" s="1"/>
  <c r="M167" i="37"/>
  <c r="M28" i="46"/>
  <c r="M88" i="37"/>
  <c r="M63" i="46"/>
  <c r="M154" i="37"/>
  <c r="M140" i="37"/>
  <c r="M474" i="37"/>
  <c r="M507" i="37"/>
  <c r="M494" i="37"/>
  <c r="M495" i="37" s="1"/>
  <c r="M196" i="46"/>
  <c r="M423" i="37"/>
  <c r="J153" i="37"/>
  <c r="H454" i="37"/>
  <c r="H490" i="37"/>
  <c r="L167" i="37"/>
  <c r="L28" i="46"/>
  <c r="L63" i="46"/>
  <c r="L88" i="37"/>
  <c r="L154" i="37"/>
  <c r="L155" i="37" s="1"/>
  <c r="L140" i="37"/>
  <c r="J48" i="54"/>
  <c r="J50" i="54" s="1"/>
  <c r="J83" i="54"/>
  <c r="J290" i="37" l="1"/>
  <c r="L14" i="19"/>
  <c r="L15" i="19" s="1"/>
  <c r="L6" i="53"/>
  <c r="L6" i="39"/>
  <c r="L6" i="20"/>
  <c r="L6" i="51"/>
  <c r="M11" i="19"/>
  <c r="L6" i="37"/>
  <c r="L6" i="46"/>
  <c r="L6" i="40"/>
  <c r="L6" i="19"/>
  <c r="L6" i="54"/>
  <c r="L6" i="7"/>
  <c r="J155" i="37"/>
  <c r="H317" i="37"/>
  <c r="H319" i="37" s="1"/>
  <c r="K100" i="19"/>
  <c r="K21" i="19"/>
  <c r="K22" i="19" s="1"/>
  <c r="J3" i="54"/>
  <c r="J39" i="19"/>
  <c r="J40" i="19" s="1"/>
  <c r="J3" i="40"/>
  <c r="J87" i="19"/>
  <c r="J88" i="19" s="1"/>
  <c r="J90" i="19" s="1"/>
  <c r="J49" i="19"/>
  <c r="J50" i="19" s="1"/>
  <c r="J33" i="19"/>
  <c r="J3" i="46"/>
  <c r="J3" i="53"/>
  <c r="J3" i="39"/>
  <c r="J3" i="19"/>
  <c r="J3" i="7"/>
  <c r="J3" i="37"/>
  <c r="J99" i="19"/>
  <c r="J25" i="19"/>
  <c r="J27" i="19" s="1"/>
  <c r="J91" i="19" s="1"/>
  <c r="J3" i="51"/>
  <c r="J3" i="20"/>
  <c r="H150" i="37"/>
  <c r="H234" i="37"/>
  <c r="N97" i="53"/>
  <c r="H207" i="7"/>
  <c r="H97" i="53" s="1"/>
  <c r="N26" i="53"/>
  <c r="H197" i="7"/>
  <c r="H26" i="53" s="1"/>
  <c r="N62" i="53"/>
  <c r="H202" i="7"/>
  <c r="H62" i="53" s="1"/>
  <c r="F227" i="37"/>
  <c r="F229" i="37" s="1"/>
  <c r="F230" i="37" s="1"/>
  <c r="F14" i="20" s="1"/>
  <c r="J256" i="37"/>
  <c r="J321" i="37"/>
  <c r="H321" i="37" s="1"/>
  <c r="F322" i="37" s="1"/>
  <c r="F343" i="37" s="1"/>
  <c r="H287" i="37"/>
  <c r="H289" i="37" s="1"/>
  <c r="M155" i="37"/>
  <c r="H155" i="37" s="1"/>
  <c r="F156" i="37" s="1"/>
  <c r="F176" i="37" s="1"/>
  <c r="H151" i="37"/>
  <c r="H153" i="37" s="1"/>
  <c r="H23" i="54"/>
  <c r="H495" i="37"/>
  <c r="F496" i="37" s="1"/>
  <c r="F516" i="37" s="1"/>
  <c r="O27" i="53"/>
  <c r="O28" i="53" s="1"/>
  <c r="O30" i="53" s="1"/>
  <c r="O56" i="54"/>
  <c r="O57" i="54" s="1"/>
  <c r="O64" i="54" s="1"/>
  <c r="O60" i="54"/>
  <c r="O61" i="54" s="1"/>
  <c r="O186" i="46"/>
  <c r="O98" i="53"/>
  <c r="O99" i="53" s="1"/>
  <c r="O101" i="53" s="1"/>
  <c r="O18" i="46"/>
  <c r="O137" i="46"/>
  <c r="O267" i="37"/>
  <c r="O268" i="37" s="1"/>
  <c r="O63" i="53"/>
  <c r="O64" i="53" s="1"/>
  <c r="O66" i="53" s="1"/>
  <c r="O68" i="51"/>
  <c r="O69" i="51" s="1"/>
  <c r="O72" i="51" s="1"/>
  <c r="O73" i="51" s="1"/>
  <c r="O75" i="51" s="1"/>
  <c r="O77" i="51" s="1"/>
  <c r="O499" i="37"/>
  <c r="O500" i="37" s="1"/>
  <c r="O503" i="37" s="1"/>
  <c r="O504" i="37" s="1"/>
  <c r="O506" i="37" s="1"/>
  <c r="O508" i="37" s="1"/>
  <c r="O435" i="37"/>
  <c r="O436" i="37" s="1"/>
  <c r="O61" i="51"/>
  <c r="O62" i="51" s="1"/>
  <c r="O159" i="37"/>
  <c r="O160" i="37" s="1"/>
  <c r="O163" i="37" s="1"/>
  <c r="O164" i="37" s="1"/>
  <c r="O166" i="37" s="1"/>
  <c r="O168" i="37" s="1"/>
  <c r="O431" i="37"/>
  <c r="O12" i="37"/>
  <c r="O13" i="37" s="1"/>
  <c r="O15" i="37" s="1"/>
  <c r="O53" i="46"/>
  <c r="O231" i="46"/>
  <c r="O325" i="37"/>
  <c r="O326" i="37" s="1"/>
  <c r="O329" i="37" s="1"/>
  <c r="O330" i="37" s="1"/>
  <c r="O333" i="37" s="1"/>
  <c r="O335" i="37" s="1"/>
  <c r="O263" i="37"/>
  <c r="O95" i="37"/>
  <c r="O99" i="37"/>
  <c r="O100" i="37" s="1"/>
  <c r="O102" i="46"/>
  <c r="N27" i="53"/>
  <c r="N60" i="54"/>
  <c r="N61" i="54" s="1"/>
  <c r="N56" i="54"/>
  <c r="N57" i="54" s="1"/>
  <c r="N64" i="54" s="1"/>
  <c r="N137" i="46"/>
  <c r="N63" i="53"/>
  <c r="N263" i="37"/>
  <c r="N499" i="37"/>
  <c r="N500" i="37" s="1"/>
  <c r="N503" i="37" s="1"/>
  <c r="N504" i="37" s="1"/>
  <c r="N506" i="37" s="1"/>
  <c r="N508" i="37" s="1"/>
  <c r="N102" i="46"/>
  <c r="N186" i="46"/>
  <c r="N267" i="37"/>
  <c r="N268" i="37" s="1"/>
  <c r="N98" i="53"/>
  <c r="N53" i="46"/>
  <c r="N159" i="37"/>
  <c r="N160" i="37" s="1"/>
  <c r="N163" i="37" s="1"/>
  <c r="N164" i="37" s="1"/>
  <c r="N166" i="37" s="1"/>
  <c r="N168" i="37" s="1"/>
  <c r="N68" i="51"/>
  <c r="N69" i="51" s="1"/>
  <c r="N72" i="51" s="1"/>
  <c r="N73" i="51" s="1"/>
  <c r="N75" i="51" s="1"/>
  <c r="N77" i="51" s="1"/>
  <c r="N325" i="37"/>
  <c r="N326" i="37" s="1"/>
  <c r="N329" i="37" s="1"/>
  <c r="N330" i="37" s="1"/>
  <c r="N333" i="37" s="1"/>
  <c r="N335" i="37" s="1"/>
  <c r="N431" i="37"/>
  <c r="N12" i="37"/>
  <c r="N13" i="37" s="1"/>
  <c r="N15" i="37" s="1"/>
  <c r="N231" i="46"/>
  <c r="N95" i="37"/>
  <c r="N435" i="37"/>
  <c r="N436" i="37" s="1"/>
  <c r="N18" i="46"/>
  <c r="N61" i="51"/>
  <c r="N62" i="51" s="1"/>
  <c r="N99" i="37"/>
  <c r="N100" i="37" s="1"/>
  <c r="F113" i="37"/>
  <c r="H67" i="37"/>
  <c r="F60" i="37"/>
  <c r="M27" i="53"/>
  <c r="M28" i="53" s="1"/>
  <c r="M30" i="53" s="1"/>
  <c r="M60" i="54"/>
  <c r="M61" i="54" s="1"/>
  <c r="M56" i="54"/>
  <c r="M57" i="54" s="1"/>
  <c r="M64" i="54" s="1"/>
  <c r="M63" i="53"/>
  <c r="M64" i="53" s="1"/>
  <c r="M66" i="53" s="1"/>
  <c r="M431" i="37"/>
  <c r="M53" i="46"/>
  <c r="M435" i="37"/>
  <c r="M436" i="37" s="1"/>
  <c r="M61" i="51"/>
  <c r="M62" i="51" s="1"/>
  <c r="M325" i="37"/>
  <c r="M326" i="37" s="1"/>
  <c r="M329" i="37" s="1"/>
  <c r="M330" i="37" s="1"/>
  <c r="M333" i="37" s="1"/>
  <c r="M335" i="37" s="1"/>
  <c r="M159" i="37"/>
  <c r="M160" i="37" s="1"/>
  <c r="M163" i="37" s="1"/>
  <c r="M164" i="37" s="1"/>
  <c r="M166" i="37" s="1"/>
  <c r="M168" i="37" s="1"/>
  <c r="M98" i="53"/>
  <c r="M99" i="53" s="1"/>
  <c r="M101" i="53" s="1"/>
  <c r="M12" i="37"/>
  <c r="M13" i="37" s="1"/>
  <c r="M15" i="37" s="1"/>
  <c r="M99" i="37"/>
  <c r="M100" i="37" s="1"/>
  <c r="M68" i="51"/>
  <c r="M69" i="51" s="1"/>
  <c r="M72" i="51" s="1"/>
  <c r="M73" i="51" s="1"/>
  <c r="M75" i="51" s="1"/>
  <c r="M77" i="51" s="1"/>
  <c r="M186" i="46"/>
  <c r="M102" i="46"/>
  <c r="M267" i="37"/>
  <c r="M268" i="37" s="1"/>
  <c r="M499" i="37"/>
  <c r="M500" i="37" s="1"/>
  <c r="M503" i="37" s="1"/>
  <c r="M504" i="37" s="1"/>
  <c r="M506" i="37" s="1"/>
  <c r="M508" i="37" s="1"/>
  <c r="M95" i="37"/>
  <c r="M137" i="46"/>
  <c r="M18" i="46"/>
  <c r="M231" i="46"/>
  <c r="M263" i="37"/>
  <c r="K499" i="37"/>
  <c r="K500" i="37" s="1"/>
  <c r="K503" i="37" s="1"/>
  <c r="K504" i="37" s="1"/>
  <c r="K506" i="37" s="1"/>
  <c r="K508" i="37" s="1"/>
  <c r="K27" i="53"/>
  <c r="K28" i="53" s="1"/>
  <c r="K30" i="53" s="1"/>
  <c r="K56" i="54"/>
  <c r="K57" i="54" s="1"/>
  <c r="K64" i="54" s="1"/>
  <c r="K60" i="54"/>
  <c r="K61" i="54" s="1"/>
  <c r="K53" i="46"/>
  <c r="K54" i="46" s="1"/>
  <c r="K57" i="46" s="1"/>
  <c r="K59" i="46" s="1"/>
  <c r="K62" i="46" s="1"/>
  <c r="K64" i="46" s="1"/>
  <c r="K325" i="37"/>
  <c r="K326" i="37" s="1"/>
  <c r="K329" i="37" s="1"/>
  <c r="K330" i="37" s="1"/>
  <c r="K333" i="37" s="1"/>
  <c r="K335" i="37" s="1"/>
  <c r="K99" i="37"/>
  <c r="K100" i="37" s="1"/>
  <c r="K68" i="51"/>
  <c r="K69" i="51" s="1"/>
  <c r="K72" i="51" s="1"/>
  <c r="K73" i="51" s="1"/>
  <c r="K75" i="51" s="1"/>
  <c r="K77" i="51" s="1"/>
  <c r="K267" i="37"/>
  <c r="K268" i="37" s="1"/>
  <c r="K137" i="46"/>
  <c r="K138" i="46" s="1"/>
  <c r="K141" i="46" s="1"/>
  <c r="K143" i="46" s="1"/>
  <c r="K146" i="46" s="1"/>
  <c r="K148" i="46" s="1"/>
  <c r="K63" i="53"/>
  <c r="K64" i="53" s="1"/>
  <c r="K66" i="53" s="1"/>
  <c r="K431" i="37"/>
  <c r="K432" i="37" s="1"/>
  <c r="K439" i="37" s="1"/>
  <c r="K435" i="37"/>
  <c r="K436" i="37" s="1"/>
  <c r="K231" i="46"/>
  <c r="K232" i="46" s="1"/>
  <c r="K235" i="46" s="1"/>
  <c r="K237" i="46" s="1"/>
  <c r="K240" i="46" s="1"/>
  <c r="K242" i="46" s="1"/>
  <c r="K61" i="51"/>
  <c r="K62" i="51" s="1"/>
  <c r="K95" i="37"/>
  <c r="K96" i="37" s="1"/>
  <c r="K103" i="37" s="1"/>
  <c r="K98" i="53"/>
  <c r="K99" i="53" s="1"/>
  <c r="K101" i="53" s="1"/>
  <c r="K159" i="37"/>
  <c r="K160" i="37" s="1"/>
  <c r="K163" i="37" s="1"/>
  <c r="K164" i="37" s="1"/>
  <c r="K166" i="37" s="1"/>
  <c r="K168" i="37" s="1"/>
  <c r="K18" i="46"/>
  <c r="K19" i="46" s="1"/>
  <c r="K22" i="46" s="1"/>
  <c r="K24" i="46" s="1"/>
  <c r="K27" i="46" s="1"/>
  <c r="K29" i="46" s="1"/>
  <c r="K186" i="46"/>
  <c r="K187" i="46" s="1"/>
  <c r="K190" i="46" s="1"/>
  <c r="K192" i="46" s="1"/>
  <c r="K195" i="46" s="1"/>
  <c r="K197" i="46" s="1"/>
  <c r="K263" i="37"/>
  <c r="K264" i="37" s="1"/>
  <c r="K271" i="37" s="1"/>
  <c r="K102" i="46"/>
  <c r="K103" i="46" s="1"/>
  <c r="K106" i="46" s="1"/>
  <c r="K108" i="46" s="1"/>
  <c r="K111" i="46" s="1"/>
  <c r="K113" i="46" s="1"/>
  <c r="K12" i="37"/>
  <c r="K13" i="37" s="1"/>
  <c r="K15" i="37" s="1"/>
  <c r="P27" i="53"/>
  <c r="P28" i="53" s="1"/>
  <c r="P30" i="53" s="1"/>
  <c r="P56" i="54"/>
  <c r="P57" i="54" s="1"/>
  <c r="P64" i="54" s="1"/>
  <c r="P60" i="54"/>
  <c r="P61" i="54" s="1"/>
  <c r="P267" i="37"/>
  <c r="P268" i="37" s="1"/>
  <c r="P325" i="37"/>
  <c r="P326" i="37" s="1"/>
  <c r="P329" i="37" s="1"/>
  <c r="P330" i="37" s="1"/>
  <c r="P333" i="37" s="1"/>
  <c r="P335" i="37" s="1"/>
  <c r="P53" i="46"/>
  <c r="P54" i="46" s="1"/>
  <c r="P57" i="46" s="1"/>
  <c r="P59" i="46" s="1"/>
  <c r="P62" i="46" s="1"/>
  <c r="P64" i="46" s="1"/>
  <c r="P159" i="37"/>
  <c r="P160" i="37" s="1"/>
  <c r="P163" i="37" s="1"/>
  <c r="P164" i="37" s="1"/>
  <c r="P166" i="37" s="1"/>
  <c r="P168" i="37" s="1"/>
  <c r="P63" i="53"/>
  <c r="P64" i="53" s="1"/>
  <c r="P66" i="53" s="1"/>
  <c r="P137" i="46"/>
  <c r="P138" i="46" s="1"/>
  <c r="P141" i="46" s="1"/>
  <c r="P143" i="46" s="1"/>
  <c r="P146" i="46" s="1"/>
  <c r="P148" i="46" s="1"/>
  <c r="P99" i="37"/>
  <c r="P100" i="37" s="1"/>
  <c r="P186" i="46"/>
  <c r="P187" i="46" s="1"/>
  <c r="P190" i="46" s="1"/>
  <c r="P192" i="46" s="1"/>
  <c r="P195" i="46" s="1"/>
  <c r="P197" i="46" s="1"/>
  <c r="P68" i="51"/>
  <c r="P69" i="51" s="1"/>
  <c r="P72" i="51" s="1"/>
  <c r="P73" i="51" s="1"/>
  <c r="P75" i="51" s="1"/>
  <c r="P77" i="51" s="1"/>
  <c r="P431" i="37"/>
  <c r="P432" i="37" s="1"/>
  <c r="P439" i="37" s="1"/>
  <c r="P102" i="46"/>
  <c r="P103" i="46" s="1"/>
  <c r="P106" i="46" s="1"/>
  <c r="P108" i="46" s="1"/>
  <c r="P111" i="46" s="1"/>
  <c r="P113" i="46" s="1"/>
  <c r="P499" i="37"/>
  <c r="P500" i="37" s="1"/>
  <c r="P503" i="37" s="1"/>
  <c r="P504" i="37" s="1"/>
  <c r="P506" i="37" s="1"/>
  <c r="P508" i="37" s="1"/>
  <c r="P435" i="37"/>
  <c r="P436" i="37" s="1"/>
  <c r="P98" i="53"/>
  <c r="P99" i="53" s="1"/>
  <c r="P101" i="53" s="1"/>
  <c r="P95" i="37"/>
  <c r="P96" i="37" s="1"/>
  <c r="P103" i="37" s="1"/>
  <c r="P12" i="37"/>
  <c r="P18" i="46"/>
  <c r="P19" i="46" s="1"/>
  <c r="P22" i="46" s="1"/>
  <c r="P24" i="46" s="1"/>
  <c r="P27" i="46" s="1"/>
  <c r="P29" i="46" s="1"/>
  <c r="P231" i="46"/>
  <c r="P232" i="46" s="1"/>
  <c r="P235" i="46" s="1"/>
  <c r="P237" i="46" s="1"/>
  <c r="P240" i="46" s="1"/>
  <c r="P242" i="46" s="1"/>
  <c r="P263" i="37"/>
  <c r="P264" i="37" s="1"/>
  <c r="P271" i="37" s="1"/>
  <c r="P61" i="51"/>
  <c r="P62" i="51" s="1"/>
  <c r="L27" i="53"/>
  <c r="L28" i="53" s="1"/>
  <c r="L30" i="53" s="1"/>
  <c r="L56" i="54"/>
  <c r="L57" i="54" s="1"/>
  <c r="L64" i="54" s="1"/>
  <c r="L60" i="54"/>
  <c r="L61" i="54" s="1"/>
  <c r="L499" i="37"/>
  <c r="L500" i="37" s="1"/>
  <c r="L503" i="37" s="1"/>
  <c r="L504" i="37" s="1"/>
  <c r="L506" i="37" s="1"/>
  <c r="L508" i="37" s="1"/>
  <c r="L68" i="51"/>
  <c r="L69" i="51" s="1"/>
  <c r="L72" i="51" s="1"/>
  <c r="L73" i="51" s="1"/>
  <c r="L75" i="51" s="1"/>
  <c r="L77" i="51" s="1"/>
  <c r="L61" i="51"/>
  <c r="L62" i="51" s="1"/>
  <c r="L12" i="37"/>
  <c r="L13" i="37" s="1"/>
  <c r="L15" i="37" s="1"/>
  <c r="L231" i="46"/>
  <c r="L232" i="46" s="1"/>
  <c r="L235" i="46" s="1"/>
  <c r="L237" i="46" s="1"/>
  <c r="L240" i="46" s="1"/>
  <c r="L242" i="46" s="1"/>
  <c r="L53" i="46"/>
  <c r="L54" i="46" s="1"/>
  <c r="L57" i="46" s="1"/>
  <c r="L59" i="46" s="1"/>
  <c r="L62" i="46" s="1"/>
  <c r="L64" i="46" s="1"/>
  <c r="L325" i="37"/>
  <c r="L326" i="37" s="1"/>
  <c r="L329" i="37" s="1"/>
  <c r="L330" i="37" s="1"/>
  <c r="L333" i="37" s="1"/>
  <c r="L335" i="37" s="1"/>
  <c r="L99" i="37"/>
  <c r="L100" i="37" s="1"/>
  <c r="L95" i="37"/>
  <c r="L96" i="37" s="1"/>
  <c r="L103" i="37" s="1"/>
  <c r="L267" i="37"/>
  <c r="L268" i="37" s="1"/>
  <c r="L186" i="46"/>
  <c r="L187" i="46" s="1"/>
  <c r="L190" i="46" s="1"/>
  <c r="L192" i="46" s="1"/>
  <c r="L195" i="46" s="1"/>
  <c r="L197" i="46" s="1"/>
  <c r="L98" i="53"/>
  <c r="L99" i="53" s="1"/>
  <c r="L101" i="53" s="1"/>
  <c r="L159" i="37"/>
  <c r="L160" i="37" s="1"/>
  <c r="L163" i="37" s="1"/>
  <c r="L164" i="37" s="1"/>
  <c r="L166" i="37" s="1"/>
  <c r="L168" i="37" s="1"/>
  <c r="L63" i="53"/>
  <c r="L64" i="53" s="1"/>
  <c r="L66" i="53" s="1"/>
  <c r="L435" i="37"/>
  <c r="L436" i="37" s="1"/>
  <c r="L263" i="37"/>
  <c r="L264" i="37" s="1"/>
  <c r="L271" i="37" s="1"/>
  <c r="L18" i="46"/>
  <c r="L19" i="46" s="1"/>
  <c r="L22" i="46" s="1"/>
  <c r="L24" i="46" s="1"/>
  <c r="L27" i="46" s="1"/>
  <c r="L29" i="46" s="1"/>
  <c r="L102" i="46"/>
  <c r="L103" i="46" s="1"/>
  <c r="L106" i="46" s="1"/>
  <c r="L108" i="46" s="1"/>
  <c r="L111" i="46" s="1"/>
  <c r="L113" i="46" s="1"/>
  <c r="L137" i="46"/>
  <c r="L138" i="46" s="1"/>
  <c r="L141" i="46" s="1"/>
  <c r="L143" i="46" s="1"/>
  <c r="L146" i="46" s="1"/>
  <c r="L148" i="46" s="1"/>
  <c r="L431" i="37"/>
  <c r="L432" i="37" s="1"/>
  <c r="L439" i="37" s="1"/>
  <c r="J422" i="37"/>
  <c r="J424" i="37" s="1"/>
  <c r="J458" i="37"/>
  <c r="J60" i="54"/>
  <c r="J61" i="54" s="1"/>
  <c r="J56" i="54"/>
  <c r="J57" i="54" s="1"/>
  <c r="J64" i="54" s="1"/>
  <c r="J27" i="53"/>
  <c r="J28" i="53" s="1"/>
  <c r="J99" i="37"/>
  <c r="J100" i="37" s="1"/>
  <c r="J499" i="37"/>
  <c r="J500" i="37" s="1"/>
  <c r="J503" i="37" s="1"/>
  <c r="J504" i="37" s="1"/>
  <c r="J231" i="46"/>
  <c r="J232" i="46" s="1"/>
  <c r="J235" i="46" s="1"/>
  <c r="J237" i="46" s="1"/>
  <c r="J18" i="46"/>
  <c r="J19" i="46" s="1"/>
  <c r="J22" i="46" s="1"/>
  <c r="J24" i="46" s="1"/>
  <c r="J263" i="37"/>
  <c r="J264" i="37" s="1"/>
  <c r="J271" i="37" s="1"/>
  <c r="J102" i="46"/>
  <c r="J103" i="46" s="1"/>
  <c r="J106" i="46" s="1"/>
  <c r="J108" i="46" s="1"/>
  <c r="J186" i="46"/>
  <c r="J187" i="46" s="1"/>
  <c r="J190" i="46" s="1"/>
  <c r="J192" i="46" s="1"/>
  <c r="J137" i="46"/>
  <c r="J138" i="46" s="1"/>
  <c r="J141" i="46" s="1"/>
  <c r="J143" i="46" s="1"/>
  <c r="J63" i="53"/>
  <c r="J64" i="53" s="1"/>
  <c r="J435" i="37"/>
  <c r="J436" i="37" s="1"/>
  <c r="J267" i="37"/>
  <c r="J268" i="37" s="1"/>
  <c r="J325" i="37"/>
  <c r="J326" i="37" s="1"/>
  <c r="J329" i="37" s="1"/>
  <c r="J330" i="37" s="1"/>
  <c r="J61" i="51"/>
  <c r="J62" i="51" s="1"/>
  <c r="J53" i="46"/>
  <c r="J54" i="46" s="1"/>
  <c r="J57" i="46" s="1"/>
  <c r="J59" i="46" s="1"/>
  <c r="J68" i="51"/>
  <c r="J69" i="51" s="1"/>
  <c r="J72" i="51" s="1"/>
  <c r="J73" i="51" s="1"/>
  <c r="J159" i="37"/>
  <c r="J160" i="37" s="1"/>
  <c r="J163" i="37" s="1"/>
  <c r="J164" i="37" s="1"/>
  <c r="J431" i="37"/>
  <c r="J432" i="37" s="1"/>
  <c r="J439" i="37" s="1"/>
  <c r="J12" i="37"/>
  <c r="J13" i="37" s="1"/>
  <c r="J15" i="37" s="1"/>
  <c r="J16" i="37" s="1"/>
  <c r="J23" i="37" s="1"/>
  <c r="J98" i="53"/>
  <c r="J99" i="53" s="1"/>
  <c r="J95" i="37"/>
  <c r="J96" i="37" s="1"/>
  <c r="J103" i="37" s="1"/>
  <c r="J87" i="37"/>
  <c r="J89" i="37" s="1"/>
  <c r="J124" i="37"/>
  <c r="N28" i="53" l="1"/>
  <c r="N30" i="53" s="1"/>
  <c r="K2" i="19"/>
  <c r="K2" i="51"/>
  <c r="K2" i="37"/>
  <c r="K23" i="19"/>
  <c r="K2" i="46"/>
  <c r="K2" i="53"/>
  <c r="K2" i="54"/>
  <c r="K26" i="19"/>
  <c r="K2" i="39"/>
  <c r="K86" i="19"/>
  <c r="K2" i="7"/>
  <c r="K2" i="40"/>
  <c r="K2" i="20"/>
  <c r="N64" i="53"/>
  <c r="N66" i="53" s="1"/>
  <c r="J92" i="19"/>
  <c r="J34" i="19"/>
  <c r="J45" i="19" s="1"/>
  <c r="K46" i="19" s="1"/>
  <c r="J35" i="19"/>
  <c r="J57" i="19" s="1"/>
  <c r="J59" i="19" s="1"/>
  <c r="J4" i="53" s="1"/>
  <c r="J53" i="19"/>
  <c r="J64" i="19"/>
  <c r="K65" i="19" s="1"/>
  <c r="K67" i="19" s="1"/>
  <c r="K68" i="19" s="1"/>
  <c r="M6" i="46"/>
  <c r="N11" i="19"/>
  <c r="M6" i="54"/>
  <c r="M6" i="20"/>
  <c r="M6" i="40"/>
  <c r="M6" i="19"/>
  <c r="M6" i="51"/>
  <c r="M6" i="53"/>
  <c r="M6" i="7"/>
  <c r="M6" i="37"/>
  <c r="M6" i="39"/>
  <c r="M14" i="19"/>
  <c r="M15" i="19" s="1"/>
  <c r="N99" i="53"/>
  <c r="N101" i="53" s="1"/>
  <c r="L21" i="19"/>
  <c r="L100" i="19"/>
  <c r="F282" i="37"/>
  <c r="F283" i="37" s="1"/>
  <c r="F15" i="20" s="1"/>
  <c r="K16" i="37"/>
  <c r="K23" i="37" s="1"/>
  <c r="O16" i="37"/>
  <c r="O23" i="37" s="1"/>
  <c r="L16" i="37"/>
  <c r="L23" i="37" s="1"/>
  <c r="M16" i="37"/>
  <c r="M23" i="37" s="1"/>
  <c r="N16" i="37"/>
  <c r="N23" i="37" s="1"/>
  <c r="N272" i="37"/>
  <c r="N292" i="37"/>
  <c r="J506" i="37"/>
  <c r="J508" i="37" s="1"/>
  <c r="H508" i="37" s="1"/>
  <c r="F509" i="37" s="1"/>
  <c r="F511" i="37" s="1"/>
  <c r="F513" i="37" s="1"/>
  <c r="F518" i="37" s="1"/>
  <c r="H504" i="37"/>
  <c r="H506" i="37" s="1"/>
  <c r="H268" i="37"/>
  <c r="K272" i="37"/>
  <c r="K292" i="37"/>
  <c r="F62" i="37"/>
  <c r="F63" i="37" s="1"/>
  <c r="F12" i="20" s="1"/>
  <c r="F115" i="37"/>
  <c r="F116" i="37" s="1"/>
  <c r="F13" i="20" s="1"/>
  <c r="J27" i="46"/>
  <c r="J29" i="46" s="1"/>
  <c r="J240" i="46"/>
  <c r="J242" i="46" s="1"/>
  <c r="N65" i="54"/>
  <c r="N85" i="54"/>
  <c r="O126" i="37"/>
  <c r="O104" i="37"/>
  <c r="J460" i="37"/>
  <c r="J461" i="37" s="1"/>
  <c r="J440" i="37"/>
  <c r="J442" i="37" s="1"/>
  <c r="J66" i="53"/>
  <c r="J68" i="53" s="1"/>
  <c r="J126" i="37"/>
  <c r="J127" i="37" s="1"/>
  <c r="J104" i="37"/>
  <c r="J106" i="37" s="1"/>
  <c r="J20" i="37"/>
  <c r="J21" i="37" s="1"/>
  <c r="J24" i="37" s="1"/>
  <c r="P460" i="37"/>
  <c r="P440" i="37"/>
  <c r="M460" i="37"/>
  <c r="M440" i="37"/>
  <c r="O460" i="37"/>
  <c r="O440" i="37"/>
  <c r="J292" i="37"/>
  <c r="J293" i="37" s="1"/>
  <c r="J272" i="37"/>
  <c r="J274" i="37" s="1"/>
  <c r="M292" i="37"/>
  <c r="M272" i="37"/>
  <c r="J166" i="37"/>
  <c r="J168" i="37" s="1"/>
  <c r="H168" i="37" s="1"/>
  <c r="F169" i="37" s="1"/>
  <c r="F171" i="37" s="1"/>
  <c r="F173" i="37" s="1"/>
  <c r="F178" i="37" s="1"/>
  <c r="H164" i="37"/>
  <c r="H166" i="37" s="1"/>
  <c r="J146" i="46"/>
  <c r="J148" i="46" s="1"/>
  <c r="J30" i="53"/>
  <c r="J32" i="53" s="1"/>
  <c r="H28" i="53"/>
  <c r="H30" i="53" s="1"/>
  <c r="H62" i="51"/>
  <c r="F63" i="51" s="1"/>
  <c r="F86" i="51" s="1"/>
  <c r="H100" i="37"/>
  <c r="K126" i="37"/>
  <c r="K104" i="37"/>
  <c r="N126" i="37"/>
  <c r="N104" i="37"/>
  <c r="O65" i="54"/>
  <c r="O85" i="54"/>
  <c r="J101" i="53"/>
  <c r="J103" i="53" s="1"/>
  <c r="P126" i="37"/>
  <c r="P104" i="37"/>
  <c r="J75" i="51"/>
  <c r="J77" i="51" s="1"/>
  <c r="H77" i="51" s="1"/>
  <c r="F78" i="51" s="1"/>
  <c r="F80" i="51" s="1"/>
  <c r="F82" i="51" s="1"/>
  <c r="F85" i="51" s="1"/>
  <c r="H73" i="51"/>
  <c r="H75" i="51" s="1"/>
  <c r="J195" i="46"/>
  <c r="J197" i="46" s="1"/>
  <c r="L292" i="37"/>
  <c r="L272" i="37"/>
  <c r="M126" i="37"/>
  <c r="M104" i="37"/>
  <c r="J62" i="46"/>
  <c r="J64" i="46" s="1"/>
  <c r="K460" i="37"/>
  <c r="H436" i="37"/>
  <c r="K440" i="37"/>
  <c r="J111" i="46"/>
  <c r="J113" i="46" s="1"/>
  <c r="J65" i="54"/>
  <c r="J67" i="54" s="1"/>
  <c r="J85" i="54"/>
  <c r="J86" i="54" s="1"/>
  <c r="L104" i="37"/>
  <c r="L126" i="37"/>
  <c r="L65" i="54"/>
  <c r="L85" i="54"/>
  <c r="P292" i="37"/>
  <c r="P272" i="37"/>
  <c r="K65" i="54"/>
  <c r="H61" i="54"/>
  <c r="K85" i="54"/>
  <c r="N440" i="37"/>
  <c r="N460" i="37"/>
  <c r="O292" i="37"/>
  <c r="O272" i="37"/>
  <c r="J333" i="37"/>
  <c r="J335" i="37" s="1"/>
  <c r="H335" i="37" s="1"/>
  <c r="F336" i="37" s="1"/>
  <c r="F338" i="37" s="1"/>
  <c r="F340" i="37" s="1"/>
  <c r="F345" i="37" s="1"/>
  <c r="H330" i="37"/>
  <c r="H333" i="37" s="1"/>
  <c r="L440" i="37"/>
  <c r="L460" i="37"/>
  <c r="P65" i="54"/>
  <c r="P85" i="54"/>
  <c r="M65" i="54"/>
  <c r="M85" i="54"/>
  <c r="H64" i="53" l="1"/>
  <c r="H66" i="53" s="1"/>
  <c r="J4" i="19"/>
  <c r="J4" i="54"/>
  <c r="M21" i="19"/>
  <c r="M100" i="19"/>
  <c r="J4" i="37"/>
  <c r="J4" i="51"/>
  <c r="J4" i="7"/>
  <c r="H99" i="53"/>
  <c r="H101" i="53" s="1"/>
  <c r="N6" i="51"/>
  <c r="N6" i="19"/>
  <c r="N6" i="53"/>
  <c r="N6" i="46"/>
  <c r="N6" i="20"/>
  <c r="N14" i="19"/>
  <c r="N15" i="19" s="1"/>
  <c r="N6" i="40"/>
  <c r="N6" i="37"/>
  <c r="N6" i="54"/>
  <c r="O11" i="19"/>
  <c r="N6" i="7"/>
  <c r="N6" i="39"/>
  <c r="K3" i="40"/>
  <c r="K99" i="19"/>
  <c r="K101" i="19" s="1"/>
  <c r="K49" i="19"/>
  <c r="K50" i="19" s="1"/>
  <c r="K64" i="19" s="1"/>
  <c r="L65" i="19" s="1"/>
  <c r="K87" i="19"/>
  <c r="K88" i="19" s="1"/>
  <c r="K90" i="19" s="1"/>
  <c r="K3" i="53"/>
  <c r="K33" i="19"/>
  <c r="K25" i="19"/>
  <c r="K27" i="19" s="1"/>
  <c r="K91" i="19" s="1"/>
  <c r="K3" i="37"/>
  <c r="K3" i="54"/>
  <c r="K3" i="20"/>
  <c r="K39" i="19"/>
  <c r="K40" i="19" s="1"/>
  <c r="K3" i="19"/>
  <c r="K3" i="46"/>
  <c r="K3" i="7"/>
  <c r="K3" i="39"/>
  <c r="K3" i="51"/>
  <c r="J4" i="39"/>
  <c r="J4" i="20"/>
  <c r="J4" i="40"/>
  <c r="J4" i="46"/>
  <c r="L22" i="19"/>
  <c r="J130" i="37"/>
  <c r="J131" i="37"/>
  <c r="J89" i="54"/>
  <c r="J464" i="37"/>
  <c r="J465" i="37"/>
  <c r="K53" i="19"/>
  <c r="F269" i="37"/>
  <c r="F346" i="37" s="1"/>
  <c r="H272" i="37"/>
  <c r="H292" i="37"/>
  <c r="J90" i="54"/>
  <c r="J35" i="53"/>
  <c r="J39" i="53"/>
  <c r="J75" i="53"/>
  <c r="J71" i="53"/>
  <c r="J297" i="37"/>
  <c r="H65" i="54"/>
  <c r="F62" i="54"/>
  <c r="F113" i="54" s="1"/>
  <c r="H85" i="54"/>
  <c r="H440" i="37"/>
  <c r="F437" i="37"/>
  <c r="F519" i="37" s="1"/>
  <c r="H460" i="37"/>
  <c r="K52" i="19"/>
  <c r="K54" i="19" s="1"/>
  <c r="F101" i="37"/>
  <c r="F179" i="37" s="1"/>
  <c r="H104" i="37"/>
  <c r="H126" i="37"/>
  <c r="J106" i="53"/>
  <c r="J110" i="53" s="1"/>
  <c r="J296" i="37"/>
  <c r="K5" i="54" l="1"/>
  <c r="K5" i="37"/>
  <c r="K5" i="53"/>
  <c r="K5" i="19"/>
  <c r="K5" i="46"/>
  <c r="K5" i="20"/>
  <c r="K5" i="51"/>
  <c r="K5" i="7"/>
  <c r="K5" i="40"/>
  <c r="K5" i="39"/>
  <c r="N100" i="19"/>
  <c r="N21" i="19"/>
  <c r="K34" i="19"/>
  <c r="K45" i="19" s="1"/>
  <c r="K20" i="37" s="1"/>
  <c r="K21" i="37" s="1"/>
  <c r="K24" i="37" s="1"/>
  <c r="K35" i="19"/>
  <c r="K57" i="19" s="1"/>
  <c r="O6" i="39"/>
  <c r="O6" i="19"/>
  <c r="O6" i="51"/>
  <c r="O6" i="7"/>
  <c r="O6" i="46"/>
  <c r="O6" i="37"/>
  <c r="O6" i="53"/>
  <c r="O6" i="54"/>
  <c r="O6" i="40"/>
  <c r="O6" i="20"/>
  <c r="O14" i="19"/>
  <c r="O15" i="19" s="1"/>
  <c r="P11" i="19"/>
  <c r="F12" i="19"/>
  <c r="F74" i="19" s="1"/>
  <c r="L26" i="19"/>
  <c r="L2" i="19"/>
  <c r="L2" i="54"/>
  <c r="L23" i="19"/>
  <c r="L86" i="19"/>
  <c r="L2" i="37"/>
  <c r="L2" i="46"/>
  <c r="L2" i="20"/>
  <c r="L2" i="40"/>
  <c r="L2" i="53"/>
  <c r="L2" i="7"/>
  <c r="L2" i="51"/>
  <c r="L2" i="39"/>
  <c r="K92" i="19"/>
  <c r="J466" i="37"/>
  <c r="J473" i="37" s="1"/>
  <c r="J475" i="37" s="1"/>
  <c r="J91" i="54"/>
  <c r="L46" i="19"/>
  <c r="L67" i="19"/>
  <c r="L68" i="19" s="1"/>
  <c r="J298" i="37"/>
  <c r="K31" i="53"/>
  <c r="K32" i="53" s="1"/>
  <c r="K66" i="54"/>
  <c r="K67" i="54" s="1"/>
  <c r="K37" i="51"/>
  <c r="K102" i="53"/>
  <c r="K103" i="53" s="1"/>
  <c r="K32" i="54"/>
  <c r="K27" i="51"/>
  <c r="K29" i="51" s="1"/>
  <c r="K105" i="37"/>
  <c r="K106" i="37" s="1"/>
  <c r="K243" i="37"/>
  <c r="K25" i="37"/>
  <c r="K67" i="53"/>
  <c r="K68" i="53" s="1"/>
  <c r="K233" i="37"/>
  <c r="K235" i="37" s="1"/>
  <c r="K273" i="37"/>
  <c r="K274" i="37" s="1"/>
  <c r="K76" i="37"/>
  <c r="K411" i="37"/>
  <c r="K401" i="37"/>
  <c r="K403" i="37" s="1"/>
  <c r="K22" i="54"/>
  <c r="K24" i="54" s="1"/>
  <c r="K66" i="37"/>
  <c r="K68" i="37" s="1"/>
  <c r="K58" i="19"/>
  <c r="K59" i="19" s="1"/>
  <c r="K441" i="37"/>
  <c r="K442" i="37" s="1"/>
  <c r="J132" i="37"/>
  <c r="L3" i="19" l="1"/>
  <c r="L3" i="53"/>
  <c r="L3" i="51"/>
  <c r="L39" i="19"/>
  <c r="L40" i="19" s="1"/>
  <c r="L3" i="54"/>
  <c r="L3" i="37"/>
  <c r="L3" i="7"/>
  <c r="L3" i="40"/>
  <c r="L49" i="19"/>
  <c r="L50" i="19" s="1"/>
  <c r="L3" i="20"/>
  <c r="L99" i="19"/>
  <c r="L101" i="19" s="1"/>
  <c r="M22" i="19"/>
  <c r="L87" i="19"/>
  <c r="L88" i="19" s="1"/>
  <c r="L90" i="19" s="1"/>
  <c r="L3" i="39"/>
  <c r="L33" i="19"/>
  <c r="L3" i="46"/>
  <c r="L25" i="19"/>
  <c r="L27" i="19" s="1"/>
  <c r="L91" i="19" s="1"/>
  <c r="P6" i="46"/>
  <c r="P14" i="19"/>
  <c r="P15" i="19" s="1"/>
  <c r="P6" i="40"/>
  <c r="P6" i="53"/>
  <c r="P6" i="54"/>
  <c r="P6" i="7"/>
  <c r="P6" i="37"/>
  <c r="P6" i="51"/>
  <c r="P6" i="20"/>
  <c r="P6" i="39"/>
  <c r="P6" i="19"/>
  <c r="O100" i="19"/>
  <c r="O21" i="19"/>
  <c r="L92" i="19"/>
  <c r="L53" i="19"/>
  <c r="L64" i="19"/>
  <c r="M65" i="19" s="1"/>
  <c r="K130" i="37"/>
  <c r="K33" i="51"/>
  <c r="K34" i="51" s="1"/>
  <c r="K464" i="37"/>
  <c r="J305" i="37"/>
  <c r="J307" i="37" s="1"/>
  <c r="J139" i="37"/>
  <c r="J141" i="37" s="1"/>
  <c r="K28" i="54"/>
  <c r="K29" i="54" s="1"/>
  <c r="K407" i="37"/>
  <c r="K408" i="37" s="1"/>
  <c r="K4" i="51"/>
  <c r="K4" i="39"/>
  <c r="K4" i="19"/>
  <c r="K4" i="54"/>
  <c r="K4" i="53"/>
  <c r="K4" i="40"/>
  <c r="K4" i="7"/>
  <c r="K4" i="46"/>
  <c r="K4" i="20"/>
  <c r="K4" i="37"/>
  <c r="J95" i="54"/>
  <c r="J97" i="54" s="1"/>
  <c r="K296" i="37"/>
  <c r="K106" i="53"/>
  <c r="K110" i="53" s="1"/>
  <c r="K239" i="37"/>
  <c r="K240" i="37" s="1"/>
  <c r="K71" i="53"/>
  <c r="K75" i="53"/>
  <c r="K89" i="54"/>
  <c r="K72" i="37"/>
  <c r="K73" i="37" s="1"/>
  <c r="K26" i="37"/>
  <c r="K35" i="53"/>
  <c r="K39" i="53"/>
  <c r="L52" i="19"/>
  <c r="L54" i="19" s="1"/>
  <c r="L34" i="19" l="1"/>
  <c r="L45" i="19" s="1"/>
  <c r="L35" i="19"/>
  <c r="L57" i="19" s="1"/>
  <c r="M2" i="51"/>
  <c r="M2" i="20"/>
  <c r="M2" i="53"/>
  <c r="M2" i="37"/>
  <c r="M86" i="19"/>
  <c r="M2" i="40"/>
  <c r="M23" i="19"/>
  <c r="M2" i="7"/>
  <c r="M2" i="39"/>
  <c r="M26" i="19"/>
  <c r="M2" i="54"/>
  <c r="M2" i="19"/>
  <c r="M2" i="46"/>
  <c r="P100" i="19"/>
  <c r="P21" i="19"/>
  <c r="H15" i="19"/>
  <c r="L5" i="7"/>
  <c r="L5" i="46"/>
  <c r="L5" i="39"/>
  <c r="L5" i="37"/>
  <c r="L5" i="20"/>
  <c r="L5" i="51"/>
  <c r="L5" i="40"/>
  <c r="L5" i="54"/>
  <c r="L5" i="19"/>
  <c r="L5" i="53"/>
  <c r="K34" i="54"/>
  <c r="K245" i="37"/>
  <c r="K78" i="37"/>
  <c r="K39" i="51"/>
  <c r="K413" i="37"/>
  <c r="M46" i="19"/>
  <c r="L20" i="37"/>
  <c r="L21" i="37" s="1"/>
  <c r="L24" i="37" s="1"/>
  <c r="K39" i="54"/>
  <c r="K33" i="54"/>
  <c r="K83" i="37"/>
  <c r="K77" i="37"/>
  <c r="K250" i="37"/>
  <c r="K244" i="37"/>
  <c r="K418" i="37"/>
  <c r="K412" i="37"/>
  <c r="K44" i="51"/>
  <c r="K38" i="51"/>
  <c r="L31" i="53"/>
  <c r="L32" i="53" s="1"/>
  <c r="L66" i="54"/>
  <c r="L67" i="54" s="1"/>
  <c r="L27" i="51"/>
  <c r="L29" i="51" s="1"/>
  <c r="L233" i="37"/>
  <c r="L235" i="37" s="1"/>
  <c r="L67" i="53"/>
  <c r="L68" i="53" s="1"/>
  <c r="L66" i="37"/>
  <c r="L68" i="37" s="1"/>
  <c r="L22" i="54"/>
  <c r="L24" i="54" s="1"/>
  <c r="L76" i="37"/>
  <c r="L401" i="37"/>
  <c r="L403" i="37" s="1"/>
  <c r="L32" i="54"/>
  <c r="L273" i="37"/>
  <c r="L274" i="37" s="1"/>
  <c r="L243" i="37"/>
  <c r="L441" i="37"/>
  <c r="L442" i="37" s="1"/>
  <c r="L105" i="37"/>
  <c r="L106" i="37" s="1"/>
  <c r="L58" i="19"/>
  <c r="L59" i="19" s="1"/>
  <c r="L25" i="37"/>
  <c r="L411" i="37"/>
  <c r="L102" i="53"/>
  <c r="L103" i="53" s="1"/>
  <c r="L37" i="51"/>
  <c r="M67" i="19"/>
  <c r="M68" i="19" s="1"/>
  <c r="K35" i="54" l="1"/>
  <c r="K38" i="54" s="1"/>
  <c r="K40" i="54" s="1"/>
  <c r="K40" i="51"/>
  <c r="K414" i="37"/>
  <c r="K417" i="37" s="1"/>
  <c r="K419" i="37" s="1"/>
  <c r="H100" i="19"/>
  <c r="H21" i="19"/>
  <c r="M3" i="46"/>
  <c r="M3" i="51"/>
  <c r="M3" i="53"/>
  <c r="M3" i="20"/>
  <c r="M3" i="7"/>
  <c r="M3" i="40"/>
  <c r="M3" i="39"/>
  <c r="M39" i="19"/>
  <c r="M40" i="19" s="1"/>
  <c r="M99" i="19"/>
  <c r="M101" i="19" s="1"/>
  <c r="M3" i="19"/>
  <c r="M49" i="19"/>
  <c r="M50" i="19" s="1"/>
  <c r="M53" i="19" s="1"/>
  <c r="M3" i="54"/>
  <c r="M25" i="19"/>
  <c r="M27" i="19" s="1"/>
  <c r="M91" i="19" s="1"/>
  <c r="N22" i="19"/>
  <c r="M3" i="37"/>
  <c r="M33" i="19"/>
  <c r="M87" i="19"/>
  <c r="M88" i="19" s="1"/>
  <c r="M90" i="19" s="1"/>
  <c r="L26" i="37"/>
  <c r="L39" i="51" s="1"/>
  <c r="K246" i="37"/>
  <c r="K249" i="37" s="1"/>
  <c r="K251" i="37" s="1"/>
  <c r="K79" i="37"/>
  <c r="K82" i="37" s="1"/>
  <c r="K84" i="37" s="1"/>
  <c r="L4" i="46"/>
  <c r="L4" i="39"/>
  <c r="L4" i="37"/>
  <c r="L4" i="53"/>
  <c r="L4" i="19"/>
  <c r="L4" i="7"/>
  <c r="L4" i="20"/>
  <c r="L4" i="40"/>
  <c r="L4" i="54"/>
  <c r="L4" i="51"/>
  <c r="L407" i="37"/>
  <c r="L408" i="37" s="1"/>
  <c r="L130" i="37"/>
  <c r="L72" i="37"/>
  <c r="L73" i="37" s="1"/>
  <c r="L28" i="54"/>
  <c r="L29" i="54" s="1"/>
  <c r="L71" i="53"/>
  <c r="L75" i="53"/>
  <c r="M52" i="19"/>
  <c r="M54" i="19" s="1"/>
  <c r="L39" i="53"/>
  <c r="L35" i="53"/>
  <c r="K43" i="51"/>
  <c r="K45" i="51" s="1"/>
  <c r="L464" i="37"/>
  <c r="L239" i="37"/>
  <c r="L240" i="37" s="1"/>
  <c r="L296" i="37"/>
  <c r="M92" i="19"/>
  <c r="L33" i="51"/>
  <c r="L34" i="51" s="1"/>
  <c r="L106" i="53"/>
  <c r="L110" i="53" s="1"/>
  <c r="L89" i="54"/>
  <c r="L245" i="37" l="1"/>
  <c r="L34" i="54"/>
  <c r="N2" i="20"/>
  <c r="N2" i="46"/>
  <c r="N2" i="51"/>
  <c r="N23" i="19"/>
  <c r="N2" i="7"/>
  <c r="N2" i="37"/>
  <c r="N2" i="53"/>
  <c r="N86" i="19"/>
  <c r="N2" i="39"/>
  <c r="N26" i="19"/>
  <c r="N2" i="54"/>
  <c r="N2" i="40"/>
  <c r="N2" i="19"/>
  <c r="M64" i="19"/>
  <c r="N65" i="19" s="1"/>
  <c r="M5" i="39"/>
  <c r="M5" i="51"/>
  <c r="M5" i="53"/>
  <c r="M5" i="37"/>
  <c r="M5" i="54"/>
  <c r="M5" i="46"/>
  <c r="M5" i="20"/>
  <c r="M5" i="19"/>
  <c r="M5" i="40"/>
  <c r="M5" i="7"/>
  <c r="M35" i="19"/>
  <c r="M57" i="19" s="1"/>
  <c r="M34" i="19"/>
  <c r="M45" i="19" s="1"/>
  <c r="L413" i="37"/>
  <c r="L78" i="37"/>
  <c r="N46" i="19"/>
  <c r="M20" i="37"/>
  <c r="M21" i="37" s="1"/>
  <c r="M24" i="37" s="1"/>
  <c r="M59" i="19"/>
  <c r="L250" i="37"/>
  <c r="L244" i="37"/>
  <c r="K48" i="54"/>
  <c r="K50" i="54" s="1"/>
  <c r="K83" i="54"/>
  <c r="K86" i="54" s="1"/>
  <c r="L39" i="54"/>
  <c r="L33" i="54"/>
  <c r="L35" i="54" s="1"/>
  <c r="L38" i="51"/>
  <c r="L40" i="51" s="1"/>
  <c r="L44" i="51"/>
  <c r="M66" i="54"/>
  <c r="M67" i="54" s="1"/>
  <c r="M31" i="53"/>
  <c r="M32" i="53" s="1"/>
  <c r="M32" i="54"/>
  <c r="M441" i="37"/>
  <c r="M273" i="37"/>
  <c r="M22" i="54"/>
  <c r="M24" i="54" s="1"/>
  <c r="M102" i="53"/>
  <c r="M103" i="53" s="1"/>
  <c r="M76" i="37"/>
  <c r="M243" i="37"/>
  <c r="M401" i="37"/>
  <c r="M403" i="37" s="1"/>
  <c r="M233" i="37"/>
  <c r="M235" i="37" s="1"/>
  <c r="M58" i="19"/>
  <c r="M105" i="37"/>
  <c r="M27" i="51"/>
  <c r="M29" i="51" s="1"/>
  <c r="M67" i="53"/>
  <c r="M68" i="53" s="1"/>
  <c r="M37" i="51"/>
  <c r="M411" i="37"/>
  <c r="M66" i="37"/>
  <c r="M68" i="37" s="1"/>
  <c r="M25" i="37"/>
  <c r="L77" i="37"/>
  <c r="L83" i="37"/>
  <c r="N67" i="19"/>
  <c r="N68" i="19" s="1"/>
  <c r="K254" i="37"/>
  <c r="K256" i="37" s="1"/>
  <c r="K290" i="37"/>
  <c r="K293" i="37" s="1"/>
  <c r="L412" i="37"/>
  <c r="L418" i="37"/>
  <c r="K458" i="37"/>
  <c r="K461" i="37" s="1"/>
  <c r="K422" i="37"/>
  <c r="K424" i="37" s="1"/>
  <c r="K124" i="37"/>
  <c r="K127" i="37" s="1"/>
  <c r="K87" i="37"/>
  <c r="K89" i="37" s="1"/>
  <c r="K52" i="51"/>
  <c r="K54" i="51" s="1"/>
  <c r="L246" i="37" l="1"/>
  <c r="L249" i="37" s="1"/>
  <c r="L251" i="37" s="1"/>
  <c r="L414" i="37"/>
  <c r="N33" i="19"/>
  <c r="N3" i="53"/>
  <c r="N99" i="19"/>
  <c r="N101" i="19" s="1"/>
  <c r="N39" i="19"/>
  <c r="N40" i="19" s="1"/>
  <c r="N3" i="39"/>
  <c r="N25" i="19"/>
  <c r="N27" i="19" s="1"/>
  <c r="N91" i="19" s="1"/>
  <c r="O22" i="19"/>
  <c r="N3" i="37"/>
  <c r="N3" i="40"/>
  <c r="N87" i="19"/>
  <c r="N88" i="19" s="1"/>
  <c r="N90" i="19" s="1"/>
  <c r="N3" i="19"/>
  <c r="N3" i="46"/>
  <c r="N3" i="51"/>
  <c r="N3" i="7"/>
  <c r="N3" i="20"/>
  <c r="N3" i="54"/>
  <c r="N49" i="19"/>
  <c r="N50" i="19" s="1"/>
  <c r="L79" i="37"/>
  <c r="M4" i="7"/>
  <c r="M4" i="40"/>
  <c r="M4" i="37"/>
  <c r="M4" i="54"/>
  <c r="M4" i="51"/>
  <c r="M4" i="46"/>
  <c r="M4" i="19"/>
  <c r="M4" i="39"/>
  <c r="M4" i="53"/>
  <c r="M4" i="20"/>
  <c r="M89" i="54"/>
  <c r="K90" i="54"/>
  <c r="K91" i="54" s="1"/>
  <c r="K131" i="37"/>
  <c r="K132" i="37" s="1"/>
  <c r="N52" i="19"/>
  <c r="N54" i="19" s="1"/>
  <c r="M72" i="37"/>
  <c r="M73" i="37" s="1"/>
  <c r="K465" i="37"/>
  <c r="K466" i="37" s="1"/>
  <c r="M106" i="53"/>
  <c r="M110" i="53" s="1"/>
  <c r="N92" i="19"/>
  <c r="L417" i="37"/>
  <c r="L419" i="37" s="1"/>
  <c r="L82" i="37"/>
  <c r="L84" i="37" s="1"/>
  <c r="M33" i="51"/>
  <c r="M34" i="51" s="1"/>
  <c r="M28" i="54"/>
  <c r="M29" i="54" s="1"/>
  <c r="L43" i="51"/>
  <c r="L45" i="51" s="1"/>
  <c r="M39" i="53"/>
  <c r="M35" i="53"/>
  <c r="L38" i="54"/>
  <c r="L40" i="54" s="1"/>
  <c r="N53" i="19"/>
  <c r="N64" i="19"/>
  <c r="O65" i="19" s="1"/>
  <c r="M407" i="37"/>
  <c r="M408" i="37" s="1"/>
  <c r="M75" i="53"/>
  <c r="M71" i="53"/>
  <c r="K297" i="37"/>
  <c r="K298" i="37" s="1"/>
  <c r="M26" i="37"/>
  <c r="M239" i="37"/>
  <c r="M240" i="37" s="1"/>
  <c r="O2" i="20" l="1"/>
  <c r="O2" i="39"/>
  <c r="O2" i="46"/>
  <c r="O2" i="53"/>
  <c r="O2" i="19"/>
  <c r="O2" i="54"/>
  <c r="O26" i="19"/>
  <c r="O23" i="19"/>
  <c r="O2" i="7"/>
  <c r="O2" i="37"/>
  <c r="O2" i="40"/>
  <c r="O86" i="19"/>
  <c r="O2" i="51"/>
  <c r="N5" i="20"/>
  <c r="N5" i="40"/>
  <c r="N5" i="51"/>
  <c r="N5" i="37"/>
  <c r="N5" i="19"/>
  <c r="N5" i="54"/>
  <c r="N5" i="39"/>
  <c r="N5" i="46"/>
  <c r="N5" i="53"/>
  <c r="N5" i="7"/>
  <c r="N34" i="19"/>
  <c r="N45" i="19" s="1"/>
  <c r="N20" i="37" s="1"/>
  <c r="N21" i="37" s="1"/>
  <c r="N24" i="37" s="1"/>
  <c r="N35" i="19"/>
  <c r="N57" i="19" s="1"/>
  <c r="L458" i="37"/>
  <c r="L461" i="37" s="1"/>
  <c r="L422" i="37"/>
  <c r="L424" i="37" s="1"/>
  <c r="M77" i="37"/>
  <c r="M83" i="37"/>
  <c r="K139" i="37"/>
  <c r="K141" i="37" s="1"/>
  <c r="O67" i="19"/>
  <c r="O68" i="19" s="1"/>
  <c r="M38" i="51"/>
  <c r="M44" i="51"/>
  <c r="M39" i="54"/>
  <c r="M33" i="54"/>
  <c r="K305" i="37"/>
  <c r="K307" i="37" s="1"/>
  <c r="M250" i="37"/>
  <c r="M244" i="37"/>
  <c r="M39" i="51"/>
  <c r="M78" i="37"/>
  <c r="M34" i="54"/>
  <c r="M245" i="37"/>
  <c r="M413" i="37"/>
  <c r="L290" i="37"/>
  <c r="L293" i="37" s="1"/>
  <c r="L254" i="37"/>
  <c r="L256" i="37" s="1"/>
  <c r="L87" i="37"/>
  <c r="L89" i="37" s="1"/>
  <c r="L124" i="37"/>
  <c r="L127" i="37" s="1"/>
  <c r="N66" i="54"/>
  <c r="N67" i="54" s="1"/>
  <c r="N31" i="53"/>
  <c r="N32" i="53" s="1"/>
  <c r="N22" i="54"/>
  <c r="N24" i="54" s="1"/>
  <c r="N441" i="37"/>
  <c r="N105" i="37"/>
  <c r="N273" i="37"/>
  <c r="N32" i="54"/>
  <c r="N27" i="51"/>
  <c r="N29" i="51" s="1"/>
  <c r="N411" i="37"/>
  <c r="N102" i="53"/>
  <c r="N103" i="53" s="1"/>
  <c r="N67" i="53"/>
  <c r="N68" i="53" s="1"/>
  <c r="N25" i="37"/>
  <c r="N243" i="37"/>
  <c r="N401" i="37"/>
  <c r="N403" i="37" s="1"/>
  <c r="N66" i="37"/>
  <c r="N68" i="37" s="1"/>
  <c r="N76" i="37"/>
  <c r="N58" i="19"/>
  <c r="N59" i="19" s="1"/>
  <c r="N37" i="51"/>
  <c r="N233" i="37"/>
  <c r="N235" i="37" s="1"/>
  <c r="K95" i="54"/>
  <c r="K97" i="54" s="1"/>
  <c r="L48" i="54"/>
  <c r="L50" i="54" s="1"/>
  <c r="L83" i="54"/>
  <c r="L86" i="54" s="1"/>
  <c r="M412" i="37"/>
  <c r="M418" i="37"/>
  <c r="K473" i="37"/>
  <c r="K475" i="37" s="1"/>
  <c r="L52" i="51"/>
  <c r="L54" i="51" s="1"/>
  <c r="O33" i="19" l="1"/>
  <c r="P22" i="19"/>
  <c r="O3" i="19"/>
  <c r="O99" i="19"/>
  <c r="O101" i="19" s="1"/>
  <c r="O3" i="51"/>
  <c r="O25" i="19"/>
  <c r="O27" i="19" s="1"/>
  <c r="O91" i="19" s="1"/>
  <c r="O3" i="53"/>
  <c r="O3" i="20"/>
  <c r="O3" i="7"/>
  <c r="O39" i="19"/>
  <c r="O40" i="19" s="1"/>
  <c r="O87" i="19"/>
  <c r="O88" i="19" s="1"/>
  <c r="O90" i="19" s="1"/>
  <c r="O49" i="19"/>
  <c r="O50" i="19" s="1"/>
  <c r="O53" i="19" s="1"/>
  <c r="O3" i="39"/>
  <c r="O3" i="46"/>
  <c r="O3" i="40"/>
  <c r="O3" i="54"/>
  <c r="O3" i="37"/>
  <c r="N26" i="37"/>
  <c r="N34" i="54" s="1"/>
  <c r="O46" i="19"/>
  <c r="M79" i="37"/>
  <c r="M82" i="37" s="1"/>
  <c r="M84" i="37" s="1"/>
  <c r="M414" i="37"/>
  <c r="M417" i="37" s="1"/>
  <c r="M419" i="37" s="1"/>
  <c r="N4" i="54"/>
  <c r="N4" i="39"/>
  <c r="N4" i="37"/>
  <c r="N4" i="53"/>
  <c r="N4" i="20"/>
  <c r="N4" i="40"/>
  <c r="N4" i="46"/>
  <c r="N4" i="7"/>
  <c r="N4" i="51"/>
  <c r="N4" i="19"/>
  <c r="N245" i="37"/>
  <c r="N239" i="37"/>
  <c r="N240" i="37" s="1"/>
  <c r="N71" i="53"/>
  <c r="N75" i="53"/>
  <c r="N28" i="54"/>
  <c r="N29" i="54" s="1"/>
  <c r="L297" i="37"/>
  <c r="L298" i="37" s="1"/>
  <c r="O64" i="19"/>
  <c r="P65" i="19" s="1"/>
  <c r="N106" i="53"/>
  <c r="N110" i="53" s="1"/>
  <c r="N39" i="53"/>
  <c r="N35" i="53"/>
  <c r="M246" i="37"/>
  <c r="M40" i="51"/>
  <c r="O52" i="19"/>
  <c r="O54" i="19" s="1"/>
  <c r="N89" i="54"/>
  <c r="N33" i="51"/>
  <c r="N34" i="51" s="1"/>
  <c r="L90" i="54"/>
  <c r="L91" i="54" s="1"/>
  <c r="N72" i="37"/>
  <c r="N73" i="37" s="1"/>
  <c r="L131" i="37"/>
  <c r="L132" i="37" s="1"/>
  <c r="N407" i="37"/>
  <c r="N408" i="37" s="1"/>
  <c r="L465" i="37"/>
  <c r="L466" i="37" s="1"/>
  <c r="M35" i="54"/>
  <c r="N413" i="37" l="1"/>
  <c r="N39" i="51"/>
  <c r="N78" i="37"/>
  <c r="O5" i="19"/>
  <c r="O5" i="53"/>
  <c r="O5" i="46"/>
  <c r="O5" i="54"/>
  <c r="O5" i="20"/>
  <c r="O5" i="37"/>
  <c r="O5" i="7"/>
  <c r="O5" i="39"/>
  <c r="O5" i="40"/>
  <c r="O5" i="51"/>
  <c r="O92" i="19"/>
  <c r="P2" i="19"/>
  <c r="P2" i="7"/>
  <c r="P2" i="53"/>
  <c r="P23" i="19"/>
  <c r="P2" i="51"/>
  <c r="P2" i="40"/>
  <c r="P2" i="39"/>
  <c r="P2" i="37"/>
  <c r="P26" i="19"/>
  <c r="P2" i="46"/>
  <c r="P2" i="54"/>
  <c r="P86" i="19"/>
  <c r="P2" i="20"/>
  <c r="O34" i="19"/>
  <c r="O45" i="19" s="1"/>
  <c r="O35" i="19"/>
  <c r="O57" i="19" s="1"/>
  <c r="M124" i="37"/>
  <c r="M87" i="37"/>
  <c r="M89" i="37" s="1"/>
  <c r="N250" i="37"/>
  <c r="N244" i="37"/>
  <c r="N246" i="37" s="1"/>
  <c r="N249" i="37" s="1"/>
  <c r="M38" i="54"/>
  <c r="M40" i="54" s="1"/>
  <c r="L473" i="37"/>
  <c r="L475" i="37" s="1"/>
  <c r="N412" i="37"/>
  <c r="N418" i="37"/>
  <c r="N44" i="51"/>
  <c r="N38" i="51"/>
  <c r="N40" i="51" s="1"/>
  <c r="N43" i="51" s="1"/>
  <c r="L305" i="37"/>
  <c r="L307" i="37" s="1"/>
  <c r="N77" i="37"/>
  <c r="N83" i="37"/>
  <c r="M458" i="37"/>
  <c r="M422" i="37"/>
  <c r="M424" i="37" s="1"/>
  <c r="M43" i="51"/>
  <c r="M45" i="51" s="1"/>
  <c r="M249" i="37"/>
  <c r="M251" i="37" s="1"/>
  <c r="P67" i="19"/>
  <c r="P68" i="19" s="1"/>
  <c r="H65" i="19"/>
  <c r="H67" i="19" s="1"/>
  <c r="O31" i="53"/>
  <c r="O32" i="53" s="1"/>
  <c r="O66" i="54"/>
  <c r="O67" i="54" s="1"/>
  <c r="O89" i="54" s="1"/>
  <c r="O67" i="53"/>
  <c r="O68" i="53" s="1"/>
  <c r="O273" i="37"/>
  <c r="O411" i="37"/>
  <c r="O233" i="37"/>
  <c r="O235" i="37" s="1"/>
  <c r="O401" i="37"/>
  <c r="O403" i="37" s="1"/>
  <c r="O105" i="37"/>
  <c r="O66" i="37"/>
  <c r="O68" i="37" s="1"/>
  <c r="O72" i="37" s="1"/>
  <c r="O73" i="37" s="1"/>
  <c r="O58" i="19"/>
  <c r="O102" i="53"/>
  <c r="O103" i="53" s="1"/>
  <c r="O106" i="53" s="1"/>
  <c r="O110" i="53" s="1"/>
  <c r="O76" i="37"/>
  <c r="O32" i="54"/>
  <c r="O441" i="37"/>
  <c r="O25" i="37"/>
  <c r="O243" i="37"/>
  <c r="O27" i="51"/>
  <c r="O29" i="51" s="1"/>
  <c r="O22" i="54"/>
  <c r="O24" i="54" s="1"/>
  <c r="O37" i="51"/>
  <c r="N33" i="54"/>
  <c r="N35" i="54" s="1"/>
  <c r="N38" i="54" s="1"/>
  <c r="N39" i="54"/>
  <c r="L139" i="37"/>
  <c r="L141" i="37" s="1"/>
  <c r="L95" i="54"/>
  <c r="L97" i="54" s="1"/>
  <c r="N414" i="37" l="1"/>
  <c r="N417" i="37" s="1"/>
  <c r="N419" i="37" s="1"/>
  <c r="N79" i="37"/>
  <c r="P3" i="7"/>
  <c r="P99" i="19"/>
  <c r="P101" i="19" s="1"/>
  <c r="P3" i="20"/>
  <c r="P3" i="51"/>
  <c r="P3" i="19"/>
  <c r="P3" i="46"/>
  <c r="P3" i="54"/>
  <c r="P49" i="19"/>
  <c r="P50" i="19" s="1"/>
  <c r="P3" i="39"/>
  <c r="P25" i="19"/>
  <c r="P27" i="19" s="1"/>
  <c r="P3" i="37"/>
  <c r="P3" i="40"/>
  <c r="P33" i="19"/>
  <c r="P3" i="53"/>
  <c r="P87" i="19"/>
  <c r="P88" i="19" s="1"/>
  <c r="P39" i="19"/>
  <c r="P40" i="19" s="1"/>
  <c r="H40" i="19" s="1"/>
  <c r="N40" i="54"/>
  <c r="N83" i="54" s="1"/>
  <c r="N86" i="54" s="1"/>
  <c r="N90" i="54" s="1"/>
  <c r="N91" i="54" s="1"/>
  <c r="N95" i="54" s="1"/>
  <c r="N97" i="54" s="1"/>
  <c r="N251" i="37"/>
  <c r="N254" i="37" s="1"/>
  <c r="N256" i="37" s="1"/>
  <c r="O59" i="19"/>
  <c r="O4" i="39" s="1"/>
  <c r="O26" i="37"/>
  <c r="O245" i="37" s="1"/>
  <c r="P46" i="19"/>
  <c r="O20" i="37"/>
  <c r="O21" i="37" s="1"/>
  <c r="O24" i="37" s="1"/>
  <c r="O75" i="53"/>
  <c r="O71" i="53"/>
  <c r="O83" i="37"/>
  <c r="O77" i="37"/>
  <c r="O39" i="53"/>
  <c r="O35" i="53"/>
  <c r="M52" i="51"/>
  <c r="M54" i="51" s="1"/>
  <c r="O28" i="54"/>
  <c r="O29" i="54" s="1"/>
  <c r="M48" i="54"/>
  <c r="M50" i="54" s="1"/>
  <c r="M83" i="54"/>
  <c r="M86" i="54" s="1"/>
  <c r="O4" i="20"/>
  <c r="O4" i="54"/>
  <c r="O4" i="53"/>
  <c r="O4" i="40"/>
  <c r="O4" i="7"/>
  <c r="O4" i="51"/>
  <c r="O4" i="46"/>
  <c r="O4" i="37"/>
  <c r="O33" i="51"/>
  <c r="O34" i="51" s="1"/>
  <c r="O407" i="37"/>
  <c r="O408" i="37" s="1"/>
  <c r="H68" i="19"/>
  <c r="F69" i="19"/>
  <c r="F77" i="19" s="1"/>
  <c r="N82" i="37"/>
  <c r="N84" i="37" s="1"/>
  <c r="N48" i="54"/>
  <c r="N50" i="54" s="1"/>
  <c r="O239" i="37"/>
  <c r="O240" i="37" s="1"/>
  <c r="M254" i="37"/>
  <c r="M256" i="37" s="1"/>
  <c r="M290" i="37"/>
  <c r="N45" i="51"/>
  <c r="N52" i="51" s="1"/>
  <c r="N54" i="51" s="1"/>
  <c r="O34" i="54" l="1"/>
  <c r="N290" i="37"/>
  <c r="O78" i="37"/>
  <c r="H88" i="19"/>
  <c r="H90" i="19" s="1"/>
  <c r="P90" i="19"/>
  <c r="O413" i="37"/>
  <c r="O39" i="51"/>
  <c r="P52" i="19"/>
  <c r="P54" i="19" s="1"/>
  <c r="H46" i="19"/>
  <c r="H52" i="19" s="1"/>
  <c r="P35" i="19"/>
  <c r="P34" i="19"/>
  <c r="P53" i="19"/>
  <c r="H50" i="19"/>
  <c r="P64" i="19"/>
  <c r="P91" i="19"/>
  <c r="H27" i="19"/>
  <c r="H91" i="19" s="1"/>
  <c r="P5" i="54"/>
  <c r="P5" i="39"/>
  <c r="P5" i="40"/>
  <c r="P5" i="46"/>
  <c r="P5" i="7"/>
  <c r="P5" i="37"/>
  <c r="P5" i="20"/>
  <c r="P5" i="53"/>
  <c r="P5" i="51"/>
  <c r="P5" i="19"/>
  <c r="O4" i="19"/>
  <c r="O79" i="37"/>
  <c r="O82" i="37" s="1"/>
  <c r="O84" i="37" s="1"/>
  <c r="N87" i="37"/>
  <c r="N89" i="37" s="1"/>
  <c r="N124" i="37"/>
  <c r="O418" i="37"/>
  <c r="O412" i="37"/>
  <c r="O44" i="51"/>
  <c r="O38" i="51"/>
  <c r="M90" i="54"/>
  <c r="M91" i="54" s="1"/>
  <c r="O250" i="37"/>
  <c r="O244" i="37"/>
  <c r="O246" i="37" s="1"/>
  <c r="N458" i="37"/>
  <c r="N422" i="37"/>
  <c r="N424" i="37" s="1"/>
  <c r="O33" i="54"/>
  <c r="O35" i="54" s="1"/>
  <c r="O39" i="54"/>
  <c r="O414" i="37" l="1"/>
  <c r="O40" i="51"/>
  <c r="F36" i="19"/>
  <c r="F75" i="19" s="1"/>
  <c r="H35" i="19"/>
  <c r="H57" i="19" s="1"/>
  <c r="P57" i="19"/>
  <c r="P45" i="19"/>
  <c r="P20" i="37" s="1"/>
  <c r="P21" i="37" s="1"/>
  <c r="P24" i="37" s="1"/>
  <c r="H34" i="19"/>
  <c r="H45" i="19" s="1"/>
  <c r="H20" i="37" s="1"/>
  <c r="P233" i="37"/>
  <c r="P235" i="37" s="1"/>
  <c r="P66" i="37"/>
  <c r="P68" i="37" s="1"/>
  <c r="F55" i="19"/>
  <c r="F76" i="19" s="1"/>
  <c r="P37" i="51"/>
  <c r="P40" i="51" s="1"/>
  <c r="P43" i="51" s="1"/>
  <c r="P102" i="53"/>
  <c r="P103" i="53" s="1"/>
  <c r="P411" i="37"/>
  <c r="P414" i="37" s="1"/>
  <c r="P417" i="37" s="1"/>
  <c r="P58" i="19"/>
  <c r="P31" i="53"/>
  <c r="P32" i="53" s="1"/>
  <c r="P105" i="37"/>
  <c r="P106" i="37" s="1"/>
  <c r="P130" i="37" s="1"/>
  <c r="P243" i="37"/>
  <c r="P246" i="37" s="1"/>
  <c r="P249" i="37" s="1"/>
  <c r="P67" i="53"/>
  <c r="P68" i="53" s="1"/>
  <c r="H54" i="19"/>
  <c r="P66" i="54"/>
  <c r="P67" i="54" s="1"/>
  <c r="P273" i="37"/>
  <c r="P274" i="37" s="1"/>
  <c r="P296" i="37" s="1"/>
  <c r="P401" i="37"/>
  <c r="P403" i="37" s="1"/>
  <c r="P25" i="37"/>
  <c r="P26" i="37" s="1"/>
  <c r="P441" i="37"/>
  <c r="P442" i="37" s="1"/>
  <c r="P464" i="37" s="1"/>
  <c r="P76" i="37"/>
  <c r="P79" i="37" s="1"/>
  <c r="P82" i="37" s="1"/>
  <c r="P32" i="54"/>
  <c r="P35" i="54" s="1"/>
  <c r="P38" i="54" s="1"/>
  <c r="P22" i="54"/>
  <c r="P24" i="54" s="1"/>
  <c r="P27" i="51"/>
  <c r="P29" i="51" s="1"/>
  <c r="H53" i="19"/>
  <c r="H64" i="19"/>
  <c r="P92" i="19"/>
  <c r="H92" i="19" s="1"/>
  <c r="O124" i="37"/>
  <c r="O87" i="37"/>
  <c r="O89" i="37" s="1"/>
  <c r="O43" i="51"/>
  <c r="O45" i="51" s="1"/>
  <c r="O38" i="54"/>
  <c r="O40" i="54" s="1"/>
  <c r="M95" i="54"/>
  <c r="M97" i="54" s="1"/>
  <c r="O417" i="37"/>
  <c r="O419" i="37" s="1"/>
  <c r="H414" i="37"/>
  <c r="H417" i="37" s="1"/>
  <c r="O249" i="37"/>
  <c r="O251" i="37" s="1"/>
  <c r="H40" i="51" l="1"/>
  <c r="H43" i="51" s="1"/>
  <c r="H79" i="37"/>
  <c r="H82" i="37" s="1"/>
  <c r="P75" i="53"/>
  <c r="H68" i="53"/>
  <c r="P71" i="53"/>
  <c r="H246" i="37"/>
  <c r="H249" i="37" s="1"/>
  <c r="P239" i="37"/>
  <c r="P240" i="37" s="1"/>
  <c r="H235" i="37"/>
  <c r="H239" i="37" s="1"/>
  <c r="P78" i="37"/>
  <c r="P39" i="51"/>
  <c r="P34" i="54"/>
  <c r="P413" i="37"/>
  <c r="P245" i="37"/>
  <c r="P407" i="37"/>
  <c r="P408" i="37" s="1"/>
  <c r="H403" i="37"/>
  <c r="H407" i="37" s="1"/>
  <c r="P59" i="19"/>
  <c r="P39" i="53"/>
  <c r="P35" i="53"/>
  <c r="H32" i="53"/>
  <c r="H35" i="54"/>
  <c r="H38" i="54" s="1"/>
  <c r="P33" i="51"/>
  <c r="P34" i="51" s="1"/>
  <c r="H29" i="51"/>
  <c r="H33" i="51" s="1"/>
  <c r="P89" i="54"/>
  <c r="H67" i="54"/>
  <c r="H89" i="54" s="1"/>
  <c r="P106" i="53"/>
  <c r="P110" i="53" s="1"/>
  <c r="H103" i="53"/>
  <c r="H106" i="53" s="1"/>
  <c r="P72" i="37"/>
  <c r="P73" i="37" s="1"/>
  <c r="H68" i="37"/>
  <c r="H72" i="37" s="1"/>
  <c r="P28" i="54"/>
  <c r="P29" i="54" s="1"/>
  <c r="H24" i="54"/>
  <c r="H28" i="54" s="1"/>
  <c r="H27" i="51"/>
  <c r="H105" i="37"/>
  <c r="H66" i="37"/>
  <c r="H31" i="53"/>
  <c r="H22" i="54"/>
  <c r="H37" i="51"/>
  <c r="H233" i="37"/>
  <c r="H273" i="37"/>
  <c r="H25" i="37"/>
  <c r="H67" i="53"/>
  <c r="H102" i="53"/>
  <c r="H411" i="37"/>
  <c r="H401" i="37"/>
  <c r="H76" i="37"/>
  <c r="H441" i="37"/>
  <c r="H243" i="37"/>
  <c r="H32" i="54"/>
  <c r="H58" i="19"/>
  <c r="H66" i="54"/>
  <c r="F78" i="19"/>
  <c r="O254" i="37"/>
  <c r="O256" i="37" s="1"/>
  <c r="O290" i="37"/>
  <c r="O422" i="37"/>
  <c r="O424" i="37" s="1"/>
  <c r="O458" i="37"/>
  <c r="O52" i="51"/>
  <c r="O54" i="51" s="1"/>
  <c r="O48" i="54"/>
  <c r="O50" i="54" s="1"/>
  <c r="O83" i="54"/>
  <c r="O86" i="54" s="1"/>
  <c r="H240" i="37" l="1"/>
  <c r="P250" i="37"/>
  <c r="P251" i="37" s="1"/>
  <c r="P244" i="37"/>
  <c r="P44" i="51"/>
  <c r="P45" i="51" s="1"/>
  <c r="P38" i="51"/>
  <c r="H34" i="51"/>
  <c r="P412" i="37"/>
  <c r="H408" i="37"/>
  <c r="P418" i="37"/>
  <c r="P419" i="37" s="1"/>
  <c r="P4" i="40"/>
  <c r="P4" i="7"/>
  <c r="P4" i="19"/>
  <c r="P4" i="39"/>
  <c r="P4" i="53"/>
  <c r="P4" i="20"/>
  <c r="P4" i="51"/>
  <c r="P4" i="54"/>
  <c r="P4" i="37"/>
  <c r="P4" i="46"/>
  <c r="H29" i="54"/>
  <c r="P33" i="54"/>
  <c r="P39" i="54"/>
  <c r="P40" i="54" s="1"/>
  <c r="P77" i="37"/>
  <c r="P83" i="37"/>
  <c r="P84" i="37" s="1"/>
  <c r="H73" i="37"/>
  <c r="H35" i="53"/>
  <c r="F37" i="53" s="1"/>
  <c r="H39" i="53"/>
  <c r="H75" i="53"/>
  <c r="H71" i="53"/>
  <c r="F73" i="53" s="1"/>
  <c r="H110" i="53"/>
  <c r="F108" i="53"/>
  <c r="O90" i="54"/>
  <c r="O91" i="54" s="1"/>
  <c r="F40" i="53" l="1"/>
  <c r="F13" i="53"/>
  <c r="H39" i="54"/>
  <c r="H33" i="54"/>
  <c r="H83" i="37"/>
  <c r="H77" i="37"/>
  <c r="P52" i="51"/>
  <c r="P54" i="51" s="1"/>
  <c r="H54" i="51" s="1"/>
  <c r="F55" i="51" s="1"/>
  <c r="H45" i="51"/>
  <c r="H52" i="51" s="1"/>
  <c r="P83" i="54"/>
  <c r="P86" i="54" s="1"/>
  <c r="P48" i="54"/>
  <c r="P50" i="54" s="1"/>
  <c r="H50" i="54" s="1"/>
  <c r="F51" i="54" s="1"/>
  <c r="F112" i="54" s="1"/>
  <c r="H40" i="54"/>
  <c r="F111" i="53"/>
  <c r="F15" i="53"/>
  <c r="P290" i="37"/>
  <c r="P293" i="37" s="1"/>
  <c r="P297" i="37" s="1"/>
  <c r="P298" i="37" s="1"/>
  <c r="P305" i="37" s="1"/>
  <c r="P307" i="37" s="1"/>
  <c r="P254" i="37"/>
  <c r="P256" i="37" s="1"/>
  <c r="H256" i="37" s="1"/>
  <c r="F257" i="37" s="1"/>
  <c r="F344" i="37" s="1"/>
  <c r="H251" i="37"/>
  <c r="H38" i="51"/>
  <c r="H44" i="51"/>
  <c r="P87" i="37"/>
  <c r="P89" i="37" s="1"/>
  <c r="H89" i="37" s="1"/>
  <c r="F90" i="37" s="1"/>
  <c r="F177" i="37" s="1"/>
  <c r="H84" i="37"/>
  <c r="P124" i="37"/>
  <c r="P127" i="37" s="1"/>
  <c r="P131" i="37" s="1"/>
  <c r="P132" i="37" s="1"/>
  <c r="P458" i="37"/>
  <c r="P461" i="37" s="1"/>
  <c r="P465" i="37" s="1"/>
  <c r="P466" i="37" s="1"/>
  <c r="P473" i="37" s="1"/>
  <c r="P475" i="37" s="1"/>
  <c r="P422" i="37"/>
  <c r="P424" i="37" s="1"/>
  <c r="H424" i="37" s="1"/>
  <c r="F425" i="37" s="1"/>
  <c r="F517" i="37" s="1"/>
  <c r="H419" i="37"/>
  <c r="H244" i="37"/>
  <c r="H250" i="37"/>
  <c r="F76" i="53"/>
  <c r="F14" i="53"/>
  <c r="H418" i="37"/>
  <c r="H412" i="37"/>
  <c r="O95" i="54"/>
  <c r="O97" i="54" s="1"/>
  <c r="P139" i="37"/>
  <c r="P141" i="37" s="1"/>
  <c r="P112" i="53" l="1"/>
  <c r="P120" i="53" s="1"/>
  <c r="P122" i="53" s="1"/>
  <c r="O112" i="53"/>
  <c r="O120" i="53" s="1"/>
  <c r="O122" i="53" s="1"/>
  <c r="N112" i="53"/>
  <c r="N120" i="53" s="1"/>
  <c r="N122" i="53" s="1"/>
  <c r="M112" i="53"/>
  <c r="M120" i="53" s="1"/>
  <c r="M122" i="53" s="1"/>
  <c r="L112" i="53"/>
  <c r="L120" i="53" s="1"/>
  <c r="L122" i="53" s="1"/>
  <c r="K112" i="53"/>
  <c r="K120" i="53" s="1"/>
  <c r="K122" i="53" s="1"/>
  <c r="J112" i="53"/>
  <c r="H458" i="37"/>
  <c r="H422" i="37"/>
  <c r="H254" i="37"/>
  <c r="H290" i="37"/>
  <c r="F88" i="40"/>
  <c r="F84" i="51"/>
  <c r="F87" i="51" s="1"/>
  <c r="F16" i="53"/>
  <c r="F18" i="53" s="1"/>
  <c r="F21" i="53" s="1"/>
  <c r="H87" i="37"/>
  <c r="H124" i="37"/>
  <c r="P77" i="53"/>
  <c r="P84" i="53" s="1"/>
  <c r="P86" i="53" s="1"/>
  <c r="J77" i="53"/>
  <c r="O77" i="53"/>
  <c r="O84" i="53" s="1"/>
  <c r="O86" i="53" s="1"/>
  <c r="K77" i="53"/>
  <c r="K84" i="53" s="1"/>
  <c r="K86" i="53" s="1"/>
  <c r="M77" i="53"/>
  <c r="M84" i="53" s="1"/>
  <c r="M86" i="53" s="1"/>
  <c r="N77" i="53"/>
  <c r="N84" i="53" s="1"/>
  <c r="N86" i="53" s="1"/>
  <c r="L77" i="53"/>
  <c r="L84" i="53" s="1"/>
  <c r="L86" i="53" s="1"/>
  <c r="H83" i="54"/>
  <c r="H48" i="54"/>
  <c r="P90" i="54"/>
  <c r="P91" i="54" s="1"/>
  <c r="H86" i="54"/>
  <c r="H90" i="54" s="1"/>
  <c r="P41" i="53"/>
  <c r="P48" i="53" s="1"/>
  <c r="P50" i="53" s="1"/>
  <c r="L41" i="53"/>
  <c r="L48" i="53" s="1"/>
  <c r="L50" i="53" s="1"/>
  <c r="N41" i="53"/>
  <c r="N48" i="53" s="1"/>
  <c r="N50" i="53" s="1"/>
  <c r="K41" i="53"/>
  <c r="K48" i="53" s="1"/>
  <c r="K50" i="53" s="1"/>
  <c r="O41" i="53"/>
  <c r="O48" i="53" s="1"/>
  <c r="O50" i="53" s="1"/>
  <c r="J41" i="53"/>
  <c r="M41" i="53"/>
  <c r="M48" i="53" s="1"/>
  <c r="M50" i="53" s="1"/>
  <c r="F128" i="53" l="1"/>
  <c r="E21" i="53"/>
  <c r="F92" i="53"/>
  <c r="F56" i="53"/>
  <c r="J120" i="53"/>
  <c r="J122" i="53" s="1"/>
  <c r="H122" i="53" s="1"/>
  <c r="F123" i="53" s="1"/>
  <c r="F127" i="53" s="1"/>
  <c r="H112" i="53"/>
  <c r="H120" i="53" s="1"/>
  <c r="F93" i="51"/>
  <c r="F95" i="51" s="1"/>
  <c r="F89" i="51"/>
  <c r="F91" i="51" s="1"/>
  <c r="P95" i="54"/>
  <c r="P97" i="54" s="1"/>
  <c r="H97" i="54" s="1"/>
  <c r="F98" i="54" s="1"/>
  <c r="H91" i="54"/>
  <c r="H95" i="54" s="1"/>
  <c r="J84" i="53"/>
  <c r="J86" i="53" s="1"/>
  <c r="H86" i="53" s="1"/>
  <c r="F87" i="53" s="1"/>
  <c r="F91" i="53" s="1"/>
  <c r="H77" i="53"/>
  <c r="H84" i="53" s="1"/>
  <c r="J48" i="53"/>
  <c r="J50" i="53" s="1"/>
  <c r="H50" i="53" s="1"/>
  <c r="F51" i="53" s="1"/>
  <c r="F55" i="53" s="1"/>
  <c r="H41" i="53"/>
  <c r="H48" i="53" s="1"/>
  <c r="F93" i="53" l="1"/>
  <c r="F56" i="40" s="1"/>
  <c r="F57" i="53"/>
  <c r="F30" i="40" s="1"/>
  <c r="F129" i="53"/>
  <c r="F82" i="40" s="1"/>
  <c r="F96" i="40"/>
  <c r="E38" i="41"/>
  <c r="F101" i="40"/>
  <c r="E39" i="41"/>
  <c r="E56" i="53"/>
  <c r="E128" i="53"/>
  <c r="E92" i="53"/>
  <c r="F102" i="54"/>
  <c r="F105" i="54" s="1"/>
  <c r="F107" i="54"/>
  <c r="F108" i="54" l="1"/>
  <c r="F109" i="54" s="1"/>
  <c r="F111" i="54" s="1"/>
  <c r="F114" i="54" s="1"/>
  <c r="E105" i="54"/>
  <c r="E108" i="54" s="1"/>
  <c r="O136" i="46"/>
  <c r="O138" i="46" s="1"/>
  <c r="O141" i="46" s="1"/>
  <c r="O143" i="46" s="1"/>
  <c r="O146" i="46" s="1"/>
  <c r="O148" i="46" s="1"/>
  <c r="O52" i="46"/>
  <c r="O54" i="46" s="1"/>
  <c r="O57" i="46" s="1"/>
  <c r="O59" i="46" s="1"/>
  <c r="O62" i="46" s="1"/>
  <c r="O64" i="46" s="1"/>
  <c r="N136" i="46"/>
  <c r="N138" i="46" s="1"/>
  <c r="N141" i="46" s="1"/>
  <c r="N143" i="46" s="1"/>
  <c r="N146" i="46" s="1"/>
  <c r="N148" i="46" s="1"/>
  <c r="N52" i="46"/>
  <c r="N54" i="46" s="1"/>
  <c r="N57" i="46" s="1"/>
  <c r="N59" i="46" s="1"/>
  <c r="N62" i="46" s="1"/>
  <c r="N64" i="46" s="1"/>
  <c r="M136" i="46"/>
  <c r="M138" i="46" s="1"/>
  <c r="M141" i="46" s="1"/>
  <c r="M143" i="46" s="1"/>
  <c r="M52" i="46"/>
  <c r="M54" i="46" s="1"/>
  <c r="M57" i="46" s="1"/>
  <c r="M59" i="46" s="1"/>
  <c r="O230" i="46"/>
  <c r="O232" i="46" s="1"/>
  <c r="O235" i="46" s="1"/>
  <c r="O237" i="46" s="1"/>
  <c r="O240" i="46" s="1"/>
  <c r="O242" i="46" s="1"/>
  <c r="O185" i="46"/>
  <c r="O187" i="46" s="1"/>
  <c r="O190" i="46" s="1"/>
  <c r="O192" i="46" s="1"/>
  <c r="O195" i="46" s="1"/>
  <c r="O197" i="46" s="1"/>
  <c r="O101" i="46"/>
  <c r="O103" i="46" s="1"/>
  <c r="O106" i="46" s="1"/>
  <c r="O108" i="46" s="1"/>
  <c r="O111" i="46" s="1"/>
  <c r="O113" i="46" s="1"/>
  <c r="O17" i="46"/>
  <c r="O19" i="46" s="1"/>
  <c r="O22" i="46" s="1"/>
  <c r="O24" i="46" s="1"/>
  <c r="O27" i="46" s="1"/>
  <c r="O29" i="46" s="1"/>
  <c r="N230" i="46"/>
  <c r="N232" i="46" s="1"/>
  <c r="N235" i="46" s="1"/>
  <c r="N237" i="46" s="1"/>
  <c r="N240" i="46" s="1"/>
  <c r="N242" i="46" s="1"/>
  <c r="N185" i="46"/>
  <c r="N187" i="46" s="1"/>
  <c r="N190" i="46" s="1"/>
  <c r="N192" i="46" s="1"/>
  <c r="N195" i="46" s="1"/>
  <c r="N197" i="46" s="1"/>
  <c r="N101" i="46"/>
  <c r="N103" i="46" s="1"/>
  <c r="N106" i="46" s="1"/>
  <c r="N108" i="46" s="1"/>
  <c r="N111" i="46" s="1"/>
  <c r="N113" i="46" s="1"/>
  <c r="N17" i="46"/>
  <c r="N19" i="46" s="1"/>
  <c r="N22" i="46" s="1"/>
  <c r="N24" i="46" s="1"/>
  <c r="N27" i="46" s="1"/>
  <c r="N29" i="46" s="1"/>
  <c r="M230" i="46"/>
  <c r="M232" i="46" s="1"/>
  <c r="M235" i="46" s="1"/>
  <c r="M237" i="46" s="1"/>
  <c r="M185" i="46"/>
  <c r="M187" i="46" s="1"/>
  <c r="M190" i="46" s="1"/>
  <c r="M192" i="46" s="1"/>
  <c r="M101" i="46"/>
  <c r="M103" i="46" s="1"/>
  <c r="M106" i="46" s="1"/>
  <c r="M108" i="46" s="1"/>
  <c r="M17" i="46"/>
  <c r="M19" i="46" s="1"/>
  <c r="M22" i="46" s="1"/>
  <c r="M24" i="46" s="1"/>
  <c r="O459" i="37"/>
  <c r="O461" i="37" s="1"/>
  <c r="O465" i="37" s="1"/>
  <c r="O291" i="37"/>
  <c r="O293" i="37" s="1"/>
  <c r="O297" i="37" s="1"/>
  <c r="O125" i="37"/>
  <c r="O127" i="37" s="1"/>
  <c r="O131" i="37" s="1"/>
  <c r="N459" i="37"/>
  <c r="N461" i="37" s="1"/>
  <c r="N465" i="37" s="1"/>
  <c r="N291" i="37"/>
  <c r="N293" i="37" s="1"/>
  <c r="N297" i="37" s="1"/>
  <c r="N125" i="37"/>
  <c r="N127" i="37" s="1"/>
  <c r="N131" i="37" s="1"/>
  <c r="M459" i="37"/>
  <c r="M461" i="37" s="1"/>
  <c r="M291" i="37"/>
  <c r="M293" i="37" s="1"/>
  <c r="M125" i="37"/>
  <c r="M127" i="37" s="1"/>
  <c r="F122" i="54" l="1"/>
  <c r="F124" i="54" s="1"/>
  <c r="F112" i="40" s="1"/>
  <c r="F118" i="54"/>
  <c r="F120" i="54" s="1"/>
  <c r="F109" i="40" s="1"/>
  <c r="M297" i="37"/>
  <c r="H293" i="37"/>
  <c r="H297" i="37" s="1"/>
  <c r="M240" i="46"/>
  <c r="M242" i="46" s="1"/>
  <c r="H242" i="46" s="1"/>
  <c r="F243" i="46" s="1"/>
  <c r="H237" i="46"/>
  <c r="H240" i="46" s="1"/>
  <c r="M146" i="46"/>
  <c r="M148" i="46" s="1"/>
  <c r="H148" i="46" s="1"/>
  <c r="F149" i="46" s="1"/>
  <c r="H143" i="46"/>
  <c r="H146" i="46" s="1"/>
  <c r="M131" i="37"/>
  <c r="H127" i="37"/>
  <c r="H131" i="37" s="1"/>
  <c r="M195" i="46"/>
  <c r="M197" i="46" s="1"/>
  <c r="H197" i="46" s="1"/>
  <c r="F198" i="46" s="1"/>
  <c r="H192" i="46"/>
  <c r="H195" i="46" s="1"/>
  <c r="M62" i="46"/>
  <c r="M64" i="46" s="1"/>
  <c r="H64" i="46" s="1"/>
  <c r="F65" i="46" s="1"/>
  <c r="H59" i="46"/>
  <c r="H62" i="46" s="1"/>
  <c r="M465" i="37"/>
  <c r="H461" i="37"/>
  <c r="H465" i="37" s="1"/>
  <c r="M27" i="46"/>
  <c r="M29" i="46" s="1"/>
  <c r="H29" i="46" s="1"/>
  <c r="F30" i="46" s="1"/>
  <c r="H24" i="46"/>
  <c r="H27" i="46" s="1"/>
  <c r="M111" i="46"/>
  <c r="M113" i="46" s="1"/>
  <c r="H113" i="46" s="1"/>
  <c r="F114" i="46" s="1"/>
  <c r="F118" i="46" s="1"/>
  <c r="H108" i="46"/>
  <c r="H111" i="46" s="1"/>
  <c r="O430" i="37"/>
  <c r="O432" i="37" s="1"/>
  <c r="O439" i="37" s="1"/>
  <c r="O442" i="37" s="1"/>
  <c r="O464" i="37" s="1"/>
  <c r="O466" i="37" s="1"/>
  <c r="O473" i="37" s="1"/>
  <c r="O475" i="37" s="1"/>
  <c r="O262" i="37"/>
  <c r="O264" i="37" s="1"/>
  <c r="O271" i="37" s="1"/>
  <c r="O274" i="37" s="1"/>
  <c r="O296" i="37" s="1"/>
  <c r="O298" i="37" s="1"/>
  <c r="O305" i="37" s="1"/>
  <c r="O307" i="37" s="1"/>
  <c r="O94" i="37"/>
  <c r="O96" i="37" s="1"/>
  <c r="O103" i="37" s="1"/>
  <c r="O106" i="37" s="1"/>
  <c r="O130" i="37" s="1"/>
  <c r="O132" i="37" s="1"/>
  <c r="O139" i="37" s="1"/>
  <c r="O141" i="37" s="1"/>
  <c r="N430" i="37"/>
  <c r="N432" i="37" s="1"/>
  <c r="N439" i="37" s="1"/>
  <c r="N442" i="37" s="1"/>
  <c r="N464" i="37" s="1"/>
  <c r="N466" i="37" s="1"/>
  <c r="N473" i="37" s="1"/>
  <c r="N475" i="37" s="1"/>
  <c r="N262" i="37"/>
  <c r="N264" i="37" s="1"/>
  <c r="N271" i="37" s="1"/>
  <c r="N274" i="37" s="1"/>
  <c r="N296" i="37" s="1"/>
  <c r="N298" i="37" s="1"/>
  <c r="N305" i="37" s="1"/>
  <c r="N307" i="37" s="1"/>
  <c r="N94" i="37"/>
  <c r="N96" i="37" s="1"/>
  <c r="N103" i="37" s="1"/>
  <c r="N106" i="37" s="1"/>
  <c r="N130" i="37" s="1"/>
  <c r="N132" i="37" s="1"/>
  <c r="N139" i="37" s="1"/>
  <c r="N141" i="37" s="1"/>
  <c r="M430" i="37"/>
  <c r="M432" i="37" s="1"/>
  <c r="M439" i="37" s="1"/>
  <c r="M442" i="37" s="1"/>
  <c r="M262" i="37"/>
  <c r="M264" i="37" s="1"/>
  <c r="M271" i="37" s="1"/>
  <c r="M274" i="37" s="1"/>
  <c r="M94" i="37"/>
  <c r="M96" i="37" s="1"/>
  <c r="M103" i="37" s="1"/>
  <c r="M106" i="37" s="1"/>
  <c r="M130" i="37" l="1"/>
  <c r="M132" i="37" s="1"/>
  <c r="H106" i="37"/>
  <c r="H130" i="37" s="1"/>
  <c r="F119" i="46"/>
  <c r="F125" i="46" s="1"/>
  <c r="F127" i="46" s="1"/>
  <c r="F164" i="46" s="1"/>
  <c r="F122" i="46"/>
  <c r="F123" i="46" s="1"/>
  <c r="F126" i="46" s="1"/>
  <c r="F73" i="46"/>
  <c r="F74" i="46" s="1"/>
  <c r="F69" i="46"/>
  <c r="F70" i="46" s="1"/>
  <c r="F251" i="46"/>
  <c r="F252" i="46" s="1"/>
  <c r="F255" i="46" s="1"/>
  <c r="F247" i="46"/>
  <c r="F248" i="46" s="1"/>
  <c r="F254" i="46" s="1"/>
  <c r="F256" i="46" s="1"/>
  <c r="M296" i="37"/>
  <c r="M298" i="37" s="1"/>
  <c r="H274" i="37"/>
  <c r="H296" i="37" s="1"/>
  <c r="F206" i="46"/>
  <c r="F207" i="46" s="1"/>
  <c r="F210" i="46" s="1"/>
  <c r="F202" i="46"/>
  <c r="F203" i="46" s="1"/>
  <c r="F209" i="46" s="1"/>
  <c r="F211" i="46" s="1"/>
  <c r="F38" i="46"/>
  <c r="F39" i="46" s="1"/>
  <c r="F42" i="46" s="1"/>
  <c r="F34" i="46"/>
  <c r="F35" i="46" s="1"/>
  <c r="F41" i="46" s="1"/>
  <c r="F43" i="46" s="1"/>
  <c r="F80" i="46" s="1"/>
  <c r="M464" i="37"/>
  <c r="M466" i="37" s="1"/>
  <c r="H442" i="37"/>
  <c r="H464" i="37" s="1"/>
  <c r="F153" i="46"/>
  <c r="F154" i="46" s="1"/>
  <c r="F160" i="46" s="1"/>
  <c r="F162" i="46" s="1"/>
  <c r="F165" i="46" s="1"/>
  <c r="F157" i="46"/>
  <c r="F158" i="46" s="1"/>
  <c r="F161" i="46" s="1"/>
  <c r="F166" i="46" l="1"/>
  <c r="F168" i="46" s="1"/>
  <c r="F170" i="46" s="1"/>
  <c r="M473" i="37"/>
  <c r="M475" i="37" s="1"/>
  <c r="H475" i="37" s="1"/>
  <c r="H466" i="37"/>
  <c r="H473" i="37" s="1"/>
  <c r="M139" i="37"/>
  <c r="M141" i="37" s="1"/>
  <c r="H141" i="37" s="1"/>
  <c r="H132" i="37"/>
  <c r="H139" i="37" s="1"/>
  <c r="M305" i="37"/>
  <c r="M307" i="37" s="1"/>
  <c r="H307" i="37" s="1"/>
  <c r="H298" i="37"/>
  <c r="H305" i="37" s="1"/>
  <c r="F172" i="46"/>
  <c r="F174" i="46" s="1"/>
  <c r="E30" i="41"/>
  <c r="F76" i="46"/>
  <c r="F262" i="46"/>
  <c r="F264" i="46" s="1"/>
  <c r="F91" i="40"/>
  <c r="F258" i="46"/>
  <c r="F260" i="46" s="1"/>
  <c r="F213" i="46"/>
  <c r="F215" i="46" s="1"/>
  <c r="F70" i="40"/>
  <c r="F217" i="46"/>
  <c r="F219" i="46" s="1"/>
  <c r="E31" i="41"/>
  <c r="F77" i="46"/>
  <c r="F44" i="40" l="1"/>
  <c r="F142" i="37"/>
  <c r="F145" i="37" s="1"/>
  <c r="F308" i="37"/>
  <c r="F476" i="37"/>
  <c r="F480" i="37" s="1"/>
  <c r="F483" i="37" s="1"/>
  <c r="F93" i="40"/>
  <c r="F102" i="40"/>
  <c r="F103" i="40" s="1"/>
  <c r="F71" i="40"/>
  <c r="F76" i="40"/>
  <c r="F97" i="40"/>
  <c r="F98" i="40" s="1"/>
  <c r="F92" i="40"/>
  <c r="F78" i="46"/>
  <c r="F81" i="46" s="1"/>
  <c r="F82" i="46" s="1"/>
  <c r="F50" i="40"/>
  <c r="F45" i="40"/>
  <c r="F81" i="40"/>
  <c r="F72" i="40"/>
  <c r="F55" i="40"/>
  <c r="F46" i="40"/>
  <c r="F33" i="37"/>
  <c r="F311" i="37"/>
  <c r="F32" i="37" l="1"/>
  <c r="F34" i="37" s="1"/>
  <c r="F485" i="37"/>
  <c r="F525" i="37"/>
  <c r="F526" i="37" s="1"/>
  <c r="F486" i="37"/>
  <c r="F529" i="37"/>
  <c r="F530" i="37" s="1"/>
  <c r="F533" i="37" s="1"/>
  <c r="F534" i="37" s="1"/>
  <c r="F536" i="37" s="1"/>
  <c r="E483" i="37"/>
  <c r="F88" i="46"/>
  <c r="F90" i="46" s="1"/>
  <c r="F18" i="40"/>
  <c r="F84" i="46"/>
  <c r="F86" i="46" s="1"/>
  <c r="F487" i="37" l="1"/>
  <c r="F515" i="37" s="1"/>
  <c r="F520" i="37" s="1"/>
  <c r="F542" i="37" s="1"/>
  <c r="F544" i="37" s="1"/>
  <c r="F546" i="37" s="1"/>
  <c r="E486" i="37"/>
  <c r="E525" i="37"/>
  <c r="E529" i="37"/>
  <c r="F24" i="40"/>
  <c r="F19" i="40"/>
  <c r="F29" i="40"/>
  <c r="F20" i="40"/>
  <c r="F42" i="37"/>
  <c r="F45" i="37" s="1"/>
  <c r="F36" i="37"/>
  <c r="F39" i="37" s="1"/>
  <c r="F537" i="37"/>
  <c r="F538" i="37" s="1"/>
  <c r="E33" i="41"/>
  <c r="F63" i="40" l="1"/>
  <c r="F550" i="37"/>
  <c r="F552" i="37" s="1"/>
  <c r="F185" i="37"/>
  <c r="F186" i="37" s="1"/>
  <c r="F197" i="37" s="1"/>
  <c r="E39" i="37"/>
  <c r="F146" i="37"/>
  <c r="F147" i="37" s="1"/>
  <c r="F175" i="37" s="1"/>
  <c r="F180" i="37" s="1"/>
  <c r="F189" i="37"/>
  <c r="F190" i="37" s="1"/>
  <c r="F193" i="37" s="1"/>
  <c r="F194" i="37" s="1"/>
  <c r="F196" i="37" s="1"/>
  <c r="F66" i="40"/>
  <c r="F80" i="40"/>
  <c r="F83" i="40" s="1"/>
  <c r="F352" i="37"/>
  <c r="F353" i="37" s="1"/>
  <c r="E45" i="37"/>
  <c r="F312" i="37"/>
  <c r="F313" i="37" s="1"/>
  <c r="F342" i="37" s="1"/>
  <c r="F347" i="37" s="1"/>
  <c r="F356" i="37"/>
  <c r="F357" i="37" s="1"/>
  <c r="F360" i="37" s="1"/>
  <c r="F361" i="37" s="1"/>
  <c r="F363" i="37" s="1"/>
  <c r="F64" i="40"/>
  <c r="F547" i="37"/>
  <c r="F548" i="37" s="1"/>
  <c r="F198" i="37" l="1"/>
  <c r="F12" i="40" s="1"/>
  <c r="F364" i="37"/>
  <c r="F365" i="37" s="1"/>
  <c r="E32" i="41"/>
  <c r="E312" i="37"/>
  <c r="E352" i="37"/>
  <c r="E356" i="37"/>
  <c r="F210" i="37"/>
  <c r="F212" i="37" s="1"/>
  <c r="F11" i="40"/>
  <c r="F202" i="37"/>
  <c r="F204" i="37" s="1"/>
  <c r="F206" i="37" s="1"/>
  <c r="E189" i="37"/>
  <c r="E146" i="37"/>
  <c r="E185" i="37"/>
  <c r="F75" i="40"/>
  <c r="F77" i="40" s="1"/>
  <c r="F65" i="40"/>
  <c r="F67" i="40" s="1"/>
  <c r="F21" i="20" s="1"/>
  <c r="F37" i="40"/>
  <c r="F369" i="37"/>
  <c r="F371" i="37" s="1"/>
  <c r="F373" i="37" s="1"/>
  <c r="F377" i="37"/>
  <c r="F379" i="37" s="1"/>
  <c r="F207" i="37" l="1"/>
  <c r="F28" i="40"/>
  <c r="F31" i="40" s="1"/>
  <c r="F14" i="40"/>
  <c r="F208" i="37"/>
  <c r="F54" i="40"/>
  <c r="F57" i="40" s="1"/>
  <c r="F40" i="40"/>
  <c r="F38" i="40"/>
  <c r="F374" i="37"/>
  <c r="F375" i="37" s="1"/>
  <c r="F39" i="40" l="1"/>
  <c r="F41" i="40" s="1"/>
  <c r="F20" i="20" s="1"/>
  <c r="F49" i="40"/>
  <c r="F51" i="40" s="1"/>
  <c r="F23" i="40"/>
  <c r="F25" i="40" s="1"/>
  <c r="F13" i="40"/>
  <c r="F15" i="40" s="1"/>
  <c r="F19" i="20" s="1"/>
  <c r="F8" i="20" s="1"/>
  <c r="F3" i="19" l="1"/>
  <c r="F3" i="7"/>
  <c r="F3" i="51"/>
  <c r="F3" i="39"/>
  <c r="F3" i="54"/>
  <c r="F3" i="37"/>
  <c r="F3" i="53"/>
  <c r="B52" i="41"/>
  <c r="F3" i="20"/>
  <c r="F3" i="40"/>
  <c r="F3" i="46"/>
</calcChain>
</file>

<file path=xl/sharedStrings.xml><?xml version="1.0" encoding="utf-8"?>
<sst xmlns="http://schemas.openxmlformats.org/spreadsheetml/2006/main" count="1370" uniqueCount="667">
  <si>
    <t>Cover</t>
  </si>
  <si>
    <t>Workbook title:</t>
  </si>
  <si>
    <t>Cost sharing &amp; total costs reconciliation</t>
  </si>
  <si>
    <t>Version:</t>
  </si>
  <si>
    <t>Filename:</t>
  </si>
  <si>
    <t>Date:</t>
  </si>
  <si>
    <t>Author:</t>
  </si>
  <si>
    <t>Ofwat</t>
  </si>
  <si>
    <t>Author contact information:</t>
  </si>
  <si>
    <t>Summary of workbook:</t>
  </si>
  <si>
    <t xml:space="preserve">The cost sharing reconciliation model calculates any adjustment for underperformance or outperformance against forecast totex at the PR19 final determinations. </t>
  </si>
  <si>
    <t xml:space="preserve">Separate adjustments are made for wage growth, net totex and business rates and abstraction charges. </t>
  </si>
  <si>
    <t xml:space="preserve">The price base of the model is 2017-18 FYA CPIH with time value of money adjustments to 2024-25 present values using </t>
  </si>
  <si>
    <t>the FD wholesale WACC deflated for long-term CPIH.</t>
  </si>
  <si>
    <t>Known limitations:</t>
  </si>
  <si>
    <t>This model is subject to consultation and consequently may be subject to further changes.</t>
  </si>
  <si>
    <t>Instructions:</t>
  </si>
  <si>
    <t>na</t>
  </si>
  <si>
    <t>Amendments:</t>
  </si>
  <si>
    <t>Category</t>
  </si>
  <si>
    <t>Sheet(s) in current model</t>
  </si>
  <si>
    <t>Description of change(s) made</t>
  </si>
  <si>
    <t>Model link(s)</t>
  </si>
  <si>
    <t>References:</t>
  </si>
  <si>
    <t>Totex allowances made in the final determinations</t>
  </si>
  <si>
    <t>PAYG rates from the final determinations</t>
  </si>
  <si>
    <t>OBR Forecast wage growth from the final determinations</t>
  </si>
  <si>
    <t>WACC from the final determinations</t>
  </si>
  <si>
    <t>ASHE Gross Hourly Wage index</t>
  </si>
  <si>
    <t>Actual CPIH index published by the ONS</t>
  </si>
  <si>
    <t>Error Checks:</t>
  </si>
  <si>
    <t>Total error check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</si>
  <si>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</si>
  <si>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</si>
  <si>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</si>
  <si>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</si>
  <si>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</si>
  <si>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</si>
  <si>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</si>
  <si>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</si>
  <si>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</si>
  <si>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</si>
  <si>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</si>
  <si>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</si>
  <si>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</si>
  <si>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</si>
  <si>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</si>
  <si>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</si>
  <si>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</si>
  <si>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</si>
  <si>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</si>
  <si>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</si>
  <si>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</si>
  <si>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</si>
  <si>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</si>
  <si>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Yellow shade with grey stripe</t>
  </si>
  <si>
    <t>Inputs that are not expected to be changed</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</si>
  <si>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</si>
  <si>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</si>
  <si>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</si>
  <si>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</si>
  <si>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</si>
  <si>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</si>
  <si>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</si>
  <si>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</si>
  <si>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</si>
  <si>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</si>
  <si>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</si>
  <si>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</si>
  <si>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</si>
  <si>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</si>
  <si>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</si>
  <si>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</si>
  <si>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</si>
  <si>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t>
  </si>
  <si>
    <t>Green shade</t>
  </si>
  <si>
    <t>OK</t>
  </si>
  <si>
    <t>Red shade</t>
  </si>
  <si>
    <t>Error</t>
  </si>
  <si>
    <t>End of sheet</t>
  </si>
  <si>
    <t>ASSUMPTIONS</t>
  </si>
  <si>
    <t>INPUTS</t>
  </si>
  <si>
    <t>CALCULATIONS</t>
  </si>
  <si>
    <t>OUTPUTS</t>
  </si>
  <si>
    <t>Quality Control</t>
  </si>
  <si>
    <t>Model documentation sheet</t>
  </si>
  <si>
    <t>Inputs sheet</t>
  </si>
  <si>
    <t>All the indexation related calculations are done in this sheet.</t>
  </si>
  <si>
    <t>Contains all the model integrity checks and alerts</t>
  </si>
  <si>
    <t>Explanation of different formatting types</t>
  </si>
  <si>
    <t>The model timeline and flag calculations are done in this sheet.</t>
  </si>
  <si>
    <t>Table of contents</t>
  </si>
  <si>
    <t>Calculates the cost sharing adjustments to be made at PR24</t>
  </si>
  <si>
    <t>Error chks</t>
  </si>
  <si>
    <t>Constant</t>
  </si>
  <si>
    <t>Unit</t>
  </si>
  <si>
    <t>Total</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</si>
  <si>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</si>
  <si>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</si>
  <si>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</si>
  <si>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</si>
  <si>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</si>
  <si>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</si>
  <si>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</si>
  <si>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</si>
  <si>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</si>
  <si>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</si>
  <si>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</si>
  <si>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</si>
  <si>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</si>
  <si>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</si>
  <si>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TOTEX INPUTS</t>
  </si>
  <si>
    <t>Water Resources</t>
  </si>
  <si>
    <t>Wage adjustment</t>
  </si>
  <si>
    <t>2017/18 CPIH</t>
  </si>
  <si>
    <t>Base Costs - WR - Real</t>
  </si>
  <si>
    <t>£m</t>
  </si>
  <si>
    <t>Metering (excluding new connections) for meters requested by optants, customers and businesses - WR - Real</t>
  </si>
  <si>
    <t xml:space="preserve">Opex split profile - Base costs - WR </t>
  </si>
  <si>
    <t>%</t>
  </si>
  <si>
    <t>Capex Split Profile - Base costs - WR</t>
  </si>
  <si>
    <t>Opex split profile - Cost sharing - WR</t>
  </si>
  <si>
    <t>Capex split profile - Cost sharing - WR</t>
  </si>
  <si>
    <t>nominal</t>
  </si>
  <si>
    <t>Net totex for cost sharing reconciliation - WR - Nominal</t>
  </si>
  <si>
    <t>Net totex available for cost sharing - WR - Real</t>
  </si>
  <si>
    <t>Total final WINEP reconciliation - WR - real</t>
  </si>
  <si>
    <t>Business Rates and Abstraction</t>
  </si>
  <si>
    <t>Business rates - Forecast - WR - Real</t>
  </si>
  <si>
    <t>Abstraction charges - Forecast - WR - Real</t>
  </si>
  <si>
    <t>Business rates - Actual - WR - Nominal</t>
  </si>
  <si>
    <t>Abstraction charges - Actual - WR - Nominal</t>
  </si>
  <si>
    <t>Weighted average PAYG rate - WR</t>
  </si>
  <si>
    <t>Ex ante allowance above Ofwat forecast  - Water Resources - Real</t>
  </si>
  <si>
    <t>Bad Debt</t>
  </si>
  <si>
    <t>Business retail bad debt liability due to covid liquidity measures - WR - real</t>
  </si>
  <si>
    <t>Total Wholesaler Liability - WR - real</t>
  </si>
  <si>
    <t>Water Network</t>
  </si>
  <si>
    <t>Base Costs - WN - Real</t>
  </si>
  <si>
    <t>Metering (excluding new connections) for meters requested by optants, customers and businesses - WN - Real</t>
  </si>
  <si>
    <t>Opex Split Profile - Base costs - WN</t>
  </si>
  <si>
    <t>Capex Split Profile - Base costs - WN</t>
  </si>
  <si>
    <t>Opex split profile - Cost sharing - WN</t>
  </si>
  <si>
    <t>Capex split profile - Cost sharing - WN</t>
  </si>
  <si>
    <t>Net totex for cost sharing reconciliation - WN  - Nominal</t>
  </si>
  <si>
    <t>Net totex available for cost sharing - WN  - Real</t>
  </si>
  <si>
    <t>Total final WINEP reconciliation - WN - real</t>
  </si>
  <si>
    <t>Business rates - Forecast - WN  - Real</t>
  </si>
  <si>
    <t>Abstraction charges - Forecast - WN - Real</t>
  </si>
  <si>
    <t>Business rates - Actual - WN - Nominal</t>
  </si>
  <si>
    <t>Abstraction charges - Actual - WN - Nominal</t>
  </si>
  <si>
    <t>Weighted average PAYG rate - WN</t>
  </si>
  <si>
    <t>Ex ante allowance above Ofwat forecast  - Water Network - Real</t>
  </si>
  <si>
    <t>Business retail bad debt liability due to covid liquidity measures - WN - real</t>
  </si>
  <si>
    <t>Total Wholesaler Liability - WN - real</t>
  </si>
  <si>
    <t>Wastewater Network</t>
  </si>
  <si>
    <t>Base Costs - WWN - Real</t>
  </si>
  <si>
    <t>Metering (excluding new connections) for meters requested by optants, customers and businesses - WWN - Real</t>
  </si>
  <si>
    <t>WINEP / NEP ~ In-the-Round - WWN - Real</t>
  </si>
  <si>
    <t>Opex Split Profile - Base costs - WWN</t>
  </si>
  <si>
    <t>Capex Split Profile - Base costs - WWN</t>
  </si>
  <si>
    <t>Opex split profile - Cost sharing - WWN</t>
  </si>
  <si>
    <t>Capex split profile - Cost sharing - WWN</t>
  </si>
  <si>
    <t>Net totex for cost sharing reconciliation - WWN - nominal</t>
  </si>
  <si>
    <t>Net totex available for cost sharing - WWN - Real</t>
  </si>
  <si>
    <t>Total final WINEP reconciliation - WWN - real</t>
  </si>
  <si>
    <t>Business rates - Forecast - WWN - Real</t>
  </si>
  <si>
    <t>Business rates - Actual - WWN - Nominal</t>
  </si>
  <si>
    <t>Weighted average PAYG rate - WWN</t>
  </si>
  <si>
    <t>Ex ante allowance above Ofwat forecast  - Wastewater Network - Real</t>
  </si>
  <si>
    <t>Business retail bad debt liability due to covid liquidity measures - WWN - real</t>
  </si>
  <si>
    <t>Total Wholesaler Liability - WWN - real</t>
  </si>
  <si>
    <t>Bioresources</t>
  </si>
  <si>
    <t>Base Costs - BIO - Real</t>
  </si>
  <si>
    <t>WINEP / NEP ~ In-the-Round - BIO - Real</t>
  </si>
  <si>
    <t>Opex Split Profile - Base costs - BIO</t>
  </si>
  <si>
    <t>Capex Split Profile - Base costs - BIO</t>
  </si>
  <si>
    <t>Business rates - Forecast - BIO - Real</t>
  </si>
  <si>
    <t>Business rates - Actual - BIO - Nominal</t>
  </si>
  <si>
    <t>Weighted average PAYG rate - BIO</t>
  </si>
  <si>
    <t>GREEN RECOVERY</t>
  </si>
  <si>
    <t>Actual Green Recovery Expenditure - WR - real</t>
  </si>
  <si>
    <t>Actual Green Recovery Expenditure - WN - real</t>
  </si>
  <si>
    <t>Actual Green Recovery Expenditure - WWN - real</t>
  </si>
  <si>
    <t xml:space="preserve">Green Recovery Outperformance Rate </t>
  </si>
  <si>
    <t xml:space="preserve">Green Recovery Underperformance Rate </t>
  </si>
  <si>
    <t>INFLATION</t>
  </si>
  <si>
    <t>Base Year</t>
  </si>
  <si>
    <t>Consumer Price Index (with housing) for April</t>
  </si>
  <si>
    <t>Index</t>
  </si>
  <si>
    <t>Consumer Price Index (with housing) for May</t>
  </si>
  <si>
    <t>Consumer Price Index (with housing) for June</t>
  </si>
  <si>
    <t>Consumer Price Index (with housing) for July</t>
  </si>
  <si>
    <t>Consumer Price Index (with housing) for August</t>
  </si>
  <si>
    <t>Consumer Price Index (with housing) for September</t>
  </si>
  <si>
    <t>Consumer Price Index (with housing) for October</t>
  </si>
  <si>
    <t>Consumer Price Index (with housing) for November</t>
  </si>
  <si>
    <t>Consumer Price Index (with housing) for December</t>
  </si>
  <si>
    <t>Consumer Price Index (with housing) for January</t>
  </si>
  <si>
    <t>Consumer Price Index (with housing) for February</t>
  </si>
  <si>
    <t>Consumer Price Index (with housing) for March</t>
  </si>
  <si>
    <t>Period</t>
  </si>
  <si>
    <t>WAGE GROWTH</t>
  </si>
  <si>
    <t xml:space="preserve">Wage Growth </t>
  </si>
  <si>
    <t>OBR Forecast wage growth for PR19 FD</t>
  </si>
  <si>
    <t>ASHE Gross Hourly Wage All - Nominal</t>
  </si>
  <si>
    <t>£ / hour</t>
  </si>
  <si>
    <t>Percentage totex linked to wage growth</t>
  </si>
  <si>
    <t>Percentage totex linked to wage growth - WR</t>
  </si>
  <si>
    <t>Percentage totex linked to wage growth - WN</t>
  </si>
  <si>
    <t>Percentage totex linked to wage growth - WWN</t>
  </si>
  <si>
    <t>Percentage totex linked to wage growth - BIO</t>
  </si>
  <si>
    <t>COST SHARING INPUTS</t>
  </si>
  <si>
    <t>Totex cost sharing rates</t>
  </si>
  <si>
    <t>Outperformance Rate - WR</t>
  </si>
  <si>
    <t>Underperformance Rate - WR</t>
  </si>
  <si>
    <t>Outperformance Rate - WN</t>
  </si>
  <si>
    <t>Underperformance Rate - WN</t>
  </si>
  <si>
    <t>Outperformance Rate - WWN</t>
  </si>
  <si>
    <t>Underperformance Rate - WWN</t>
  </si>
  <si>
    <t>Abstraction and Business rate cost sharing rates</t>
  </si>
  <si>
    <t>FINANCING INPUTS</t>
  </si>
  <si>
    <t>Model Tolerance</t>
  </si>
  <si>
    <t>Financing cost index</t>
  </si>
  <si>
    <t>Real WACC CPIH Deflated - WR</t>
  </si>
  <si>
    <t>Real WACC CPIH Deflated - WN</t>
  </si>
  <si>
    <t>Real WACC CPIH Deflated - WWN</t>
  </si>
  <si>
    <t>Real WACC CPIH Deflated - BIO</t>
  </si>
  <si>
    <t>NON CHANGEABLE INPUTS</t>
  </si>
  <si>
    <t>Model Check Tolerance Level</t>
  </si>
  <si>
    <t>tolerance</t>
  </si>
  <si>
    <t>Model Track Tolerance Level</t>
  </si>
  <si>
    <t>CPI(H) INDEXATION</t>
  </si>
  <si>
    <t>Average CPI(H) - base index</t>
  </si>
  <si>
    <t>CPIH 2017/18 FYA - Base Year</t>
  </si>
  <si>
    <t>CPI(H): Financial year average - index</t>
  </si>
  <si>
    <t>CPIH 2017/18 FYA - Period</t>
  </si>
  <si>
    <t>CPI(H): Fin year average - inflate from base year average</t>
  </si>
  <si>
    <t>CPI(H): Fin year average - inflate from base year 2017-18 average - CALC</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</si>
  <si>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</si>
  <si>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</si>
  <si>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</si>
  <si>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</si>
  <si>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</si>
  <si>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</si>
  <si>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</si>
  <si>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</si>
  <si>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</si>
  <si>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</si>
  <si>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</si>
  <si>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</si>
  <si>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</si>
  <si>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</si>
  <si>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</si>
  <si>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</si>
  <si>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</si>
  <si>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</si>
  <si>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</si>
  <si>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</si>
  <si>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</si>
  <si>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</si>
  <si>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</si>
  <si>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</si>
  <si>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</si>
  <si>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</si>
  <si>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</si>
  <si>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</si>
  <si>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</si>
  <si>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</si>
  <si>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</si>
  <si>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</si>
  <si>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</si>
  <si>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</si>
  <si>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PARTIAL PERIOD FLAG (PPF)</t>
  </si>
  <si>
    <t>This is an example of a part period flag. It is not currently used.</t>
  </si>
  <si>
    <t>Operation Partial Period Flag (PPF)</t>
  </si>
  <si>
    <t>Days in Operation Period</t>
  </si>
  <si>
    <t>Operation Period PPF</t>
  </si>
  <si>
    <t>factor</t>
  </si>
  <si>
    <t>FINANCIAL YEAR</t>
  </si>
  <si>
    <t>Financial Year Ending</t>
  </si>
  <si>
    <t>year #</t>
  </si>
  <si>
    <t>WAGE GROWTH ADJUSTER</t>
  </si>
  <si>
    <t>Cumulative actual real wage growth</t>
  </si>
  <si>
    <t>ASHE GROSS HOURLY WAGE ALL - Real</t>
  </si>
  <si>
    <t>ASHE GROSS HOURLY WAGE ALL - Cumulative growth - Real</t>
  </si>
  <si>
    <t xml:space="preserve">Real adjustment factor for wage growth </t>
  </si>
  <si>
    <t>Forecast wage growth for adjuster</t>
  </si>
  <si>
    <t>Real adjustment factor for wages</t>
  </si>
  <si>
    <t>WATER SERVICES COMBINED</t>
  </si>
  <si>
    <t>Active Sharing Rates -WR/WN</t>
  </si>
  <si>
    <t>Total variance to forecast net totex for cost sharing - WATER</t>
  </si>
  <si>
    <t>WATER RESOURCES</t>
  </si>
  <si>
    <t>Adjustment For Wage Growth</t>
  </si>
  <si>
    <t>Totex for wage adjustment</t>
  </si>
  <si>
    <t>Totex available for wage indexation adjustment - WR - Real</t>
  </si>
  <si>
    <t>Profile for totex for wage adjustment</t>
  </si>
  <si>
    <t>Totex profile - Base costs - WR</t>
  </si>
  <si>
    <t>Totex profile - Base costs - 5 year percentage - WR</t>
  </si>
  <si>
    <t>WR Totex profile 100% check</t>
  </si>
  <si>
    <t>Check</t>
  </si>
  <si>
    <t>Profiled Totex available for wage indexation adjustment - WR - Real</t>
  </si>
  <si>
    <t>Totex applicable for wage adjustment by year</t>
  </si>
  <si>
    <t>Profiled Net totex available for wage adj - WR - Real</t>
  </si>
  <si>
    <t>Adjustment factor for wage linked totex</t>
  </si>
  <si>
    <t>Profiled adjustment wage related totex - WR - Real</t>
  </si>
  <si>
    <t xml:space="preserve">Variance to forecast wage linked totex </t>
  </si>
  <si>
    <t>Variance to forecast totex for wage adjustment - WR</t>
  </si>
  <si>
    <t>Wage totex overfunded/unfunded at PR19</t>
  </si>
  <si>
    <t>Variance to forecast totex for wage adjustment - NPV adjusted - WR</t>
  </si>
  <si>
    <t>(Under)/Overfunded wage related totex at PR19 - WR</t>
  </si>
  <si>
    <t>Actual net totex for cost sharing reconciliation - WR - Real</t>
  </si>
  <si>
    <t xml:space="preserve">Actual net totex for cost sharing reconciliation - WR - Real </t>
  </si>
  <si>
    <t>Profile for net totex for cost sharing</t>
  </si>
  <si>
    <t>Totex profile - Cost Sharing - WR</t>
  </si>
  <si>
    <t>Totex profile - Cost Sharing - 5 year percentage - WR</t>
  </si>
  <si>
    <t>WR Totex profile - Cost sharing 100% check</t>
  </si>
  <si>
    <t>Net totex available for cost sharing profiled - WR - Real</t>
  </si>
  <si>
    <t>Net totex available for cost sharing after adjustments profiled - WR - Real</t>
  </si>
  <si>
    <t>Variance to forecast net totex for cost sharing</t>
  </si>
  <si>
    <t>Variance to forecast net totex for cost sharing - WR</t>
  </si>
  <si>
    <t>Variance to forecast net totex for cost sharing - Time adjusted</t>
  </si>
  <si>
    <t>Time value of money factor - WR</t>
  </si>
  <si>
    <t>Factor</t>
  </si>
  <si>
    <t>Time adjusted variance to forecast net totex for cost sharing - WR</t>
  </si>
  <si>
    <t>Total variance to forecast net totex for cost sharing - WR</t>
  </si>
  <si>
    <t>Under / Overperformance on net totex for cost sharing</t>
  </si>
  <si>
    <t>Active adjustment for cost sharing - Net totex for cost sharing - WR - Real</t>
  </si>
  <si>
    <t>Ex ante allowance profiled - WR - Real</t>
  </si>
  <si>
    <t>Ex ante allowance profiled - WR - Real - NPV adjusted</t>
  </si>
  <si>
    <t>NPV adjusted ex ante allowance - WR - Real</t>
  </si>
  <si>
    <t>Total adjustment for cost sharing after ex ante allowance &amp; wage adjustment - WR - Real</t>
  </si>
  <si>
    <t>Wholesaler bad debt sharing adjustment</t>
  </si>
  <si>
    <t>Embedded customer share - WR</t>
  </si>
  <si>
    <t>Wholesaler liability - WR</t>
  </si>
  <si>
    <t>Customer Liability</t>
  </si>
  <si>
    <t>Wholesaler bad debt adjustment - WR</t>
  </si>
  <si>
    <t>Cost sharing adjustment RCV/Revenue Split</t>
  </si>
  <si>
    <t>Cost sharing revenue exc bad debt adjustment- WR - Real</t>
  </si>
  <si>
    <t>Cost sharing revenue adjustment - WR - Real</t>
  </si>
  <si>
    <t>Cost sharing RCV adjustment - WR - Real</t>
  </si>
  <si>
    <t>WATER NETWORK</t>
  </si>
  <si>
    <t>Totex available for wage indexation adjustment - WN - Real</t>
  </si>
  <si>
    <t>Totex profile - Base costs - WN</t>
  </si>
  <si>
    <t>Totex profile - Base costs - 5 year percentage - WN</t>
  </si>
  <si>
    <t>WN Totex profile - Base costs 100% check</t>
  </si>
  <si>
    <t>Profiled Totex available for wage indexation adjustment - WN - Real</t>
  </si>
  <si>
    <t>Profiled Net totex available for wage adj - WN - Real</t>
  </si>
  <si>
    <t>Profiled adjustment wage related totex - WN - Real</t>
  </si>
  <si>
    <t>Variance to forecast totex for wage adjustment - WN</t>
  </si>
  <si>
    <t>Variance to forecast totex for wage adjustment - NPV adjusted - WN</t>
  </si>
  <si>
    <t>(Under)/Overfunded wage related totex at PR19 - WN</t>
  </si>
  <si>
    <t>Actual net totex for cost sharing reconciliation - WN - Real</t>
  </si>
  <si>
    <t>Totex profile - Cost Sharing - WN</t>
  </si>
  <si>
    <t>Totex profile - Cost Sharing - 5 year percentage - WN</t>
  </si>
  <si>
    <t>WN Totex profile - Cost Sharing 100% check</t>
  </si>
  <si>
    <t>Net totex available for cost sharing profiled - WN - Real</t>
  </si>
  <si>
    <t>Net totex available for cost sharing after adjustments profiled - WN - Real</t>
  </si>
  <si>
    <t>Variance to forecast net totex for cost sharing - WN</t>
  </si>
  <si>
    <t>Time value of money factor - WN</t>
  </si>
  <si>
    <t>Time adjusted variance to forecast net totex for cost sharing - WN</t>
  </si>
  <si>
    <t>Total variance to forecast net totex for cost sharing - WN</t>
  </si>
  <si>
    <t>Ex ante allowance profiled - WN - Real</t>
  </si>
  <si>
    <t>Ex ante allowance profiled - WN - Real - NPV adjusted</t>
  </si>
  <si>
    <t>NPV adjusted ex ante allowance - WN - Real</t>
  </si>
  <si>
    <t>Total adjustment for cost sharing after ex ante allowance - WN - Real</t>
  </si>
  <si>
    <t>Embedded customer share - WN</t>
  </si>
  <si>
    <t>Wholesaler liability - WN</t>
  </si>
  <si>
    <t>Wholesaler bad debt adjustment - WN</t>
  </si>
  <si>
    <t>Cost sharing revenue exc bad debt adjustment- WN - Real</t>
  </si>
  <si>
    <t>Cost sharing revenue adjustment - WN - Real</t>
  </si>
  <si>
    <t>Cost sharing RCV adjustment - WN - Real</t>
  </si>
  <si>
    <t>WASTEWATER NETWORK</t>
  </si>
  <si>
    <t>Totex available for wage indexation adjustment - WWN - Real</t>
  </si>
  <si>
    <t>Totex profile - WWN</t>
  </si>
  <si>
    <t>Totex profile - 5 year percentage - WWN</t>
  </si>
  <si>
    <t>WWN Totex profile 100% check</t>
  </si>
  <si>
    <t>Profiled Totex available for wage indexation adjustment - WWN - Real</t>
  </si>
  <si>
    <t>Profiled Net totex available for wage adj - WWN - Real</t>
  </si>
  <si>
    <t>Profiled adjustment wage related totex - WWN - Real</t>
  </si>
  <si>
    <t>Variance to forecast totex for wage adjustment- WWN</t>
  </si>
  <si>
    <t>Variance to forecast totex for wage adjustment - NPV adjusted - WWN</t>
  </si>
  <si>
    <t>(Under)/Overfunded wage related totex at PR19 - WWN</t>
  </si>
  <si>
    <t>Actual net totex for cost sharing reconciliation - WWN - Real</t>
  </si>
  <si>
    <t>Totex profile - Cost Sharing - WWN</t>
  </si>
  <si>
    <t>Totex profile - Cost Sharing - 5 year percentage - WWN</t>
  </si>
  <si>
    <t>WWN Totex profile - Cost Sharing 100% check</t>
  </si>
  <si>
    <t>Net totex available for cost sharing profiled - WWN - Real</t>
  </si>
  <si>
    <t>Net totex available for cost sharing after adjustments profiled - WWN - Real</t>
  </si>
  <si>
    <t>Variance to forecast net totex for cost sharing - WWN</t>
  </si>
  <si>
    <t>Time value of money factor - WWN</t>
  </si>
  <si>
    <t>Time adjusted variance to forecast net totex for cost sharing - WWN</t>
  </si>
  <si>
    <t>Total variance to forecast net totex for cost sharing - WWN</t>
  </si>
  <si>
    <t>Active adjustment for cost sharing - Net totex for cost sharing - WWN - Real</t>
  </si>
  <si>
    <t>Ex ante allowance profiled - WWN - Real</t>
  </si>
  <si>
    <t>Ex ante allowance profiled - WWN - Real - NPV adjusted</t>
  </si>
  <si>
    <t>NPV adjusted ex ante allowance - WWN - Real</t>
  </si>
  <si>
    <t>Total adjustment for cost sharing after ex ante allowance - WWN - Real</t>
  </si>
  <si>
    <t>Embedded customer share - WWN</t>
  </si>
  <si>
    <t>Wholesaler liability - WWN</t>
  </si>
  <si>
    <t>Wholesaler bad debt adjustment - WWN</t>
  </si>
  <si>
    <t>Cost sharing revenue adjustment - WWN - Real</t>
  </si>
  <si>
    <t>Cost sharing RCV adjustment - WWN - Real</t>
  </si>
  <si>
    <t xml:space="preserve">£m </t>
  </si>
  <si>
    <t>Revenue adjustment business rates and abstraction - WR - Real</t>
  </si>
  <si>
    <t>RCV adjustment business rates and abstraction - WR - Real</t>
  </si>
  <si>
    <t>Revenue adjustment business rates and abstraction - WN - Real</t>
  </si>
  <si>
    <t>RCV adjustment business rates and abstraction - WN - Real</t>
  </si>
  <si>
    <t>BIORESOURCES</t>
  </si>
  <si>
    <t>Totex available for wage indexation adjustment - BIO - Real</t>
  </si>
  <si>
    <t>Totex profile - BIO</t>
  </si>
  <si>
    <t>Totex profile - 5 year percentage - BIO</t>
  </si>
  <si>
    <t>Profiled Totex available for wage indexation adjustment - BIO - Real</t>
  </si>
  <si>
    <t>Profiled Net totex available for wage adj - BIO - Real</t>
  </si>
  <si>
    <t>Profiled adjustment wage related totex - BIO - Real</t>
  </si>
  <si>
    <t>Variance to forecast totex for wage adjustment- BIO</t>
  </si>
  <si>
    <t>Time value of money factor - BIO</t>
  </si>
  <si>
    <t>Variance to forecast totex for wage adjustment - NPV adjusted - BIO</t>
  </si>
  <si>
    <t>Total adjustment for wage related totex - BIO - Real</t>
  </si>
  <si>
    <t>Actual Green Recovery Expenditure for cost sharing  - WR - real</t>
  </si>
  <si>
    <t>Variance to forecast totex for green recovery expenditure</t>
  </si>
  <si>
    <t>Variance to green recovery expenditure - WR - real</t>
  </si>
  <si>
    <t>Variance to forecast totex for green recovery expenditure - Time adjusted</t>
  </si>
  <si>
    <t>Time adjusted variance to green recovery expenditure - WR - real</t>
  </si>
  <si>
    <t>Total variance to green recovery expenditure - WR - real</t>
  </si>
  <si>
    <t>Actual Green Recovery Expenditure for cost sharing  - WN - real</t>
  </si>
  <si>
    <t>Variance to green recovery expenditure - WN - real</t>
  </si>
  <si>
    <t>Time adjusted variance to green recovery expenditure - WN - real</t>
  </si>
  <si>
    <t>Total variance to green recovery expenditure - WN - real</t>
  </si>
  <si>
    <t>Active RCV adjustment for cost sharing - Green Recovery Expenditure - WN - Real</t>
  </si>
  <si>
    <t>Actual Green Recovery Expenditure for cost sharing  - WWN - real</t>
  </si>
  <si>
    <t>Variance to green recovery expenditure - WWN - real</t>
  </si>
  <si>
    <t>Time adjusted variance to green recovery expenditure - WWN - real</t>
  </si>
  <si>
    <t>Total variance to green recovery expenditure - WWN - real</t>
  </si>
  <si>
    <t>Active RCV adjustment for cost sharing - Green Recovery Expenditure - WWN - Real</t>
  </si>
  <si>
    <t>Cost sharing</t>
  </si>
  <si>
    <t>Water Resources cost sharing 100% check</t>
  </si>
  <si>
    <t>Water Network cost sharing 100% check</t>
  </si>
  <si>
    <t>Wastewater Network cost sharing 100% check</t>
  </si>
  <si>
    <t>Wage growth adjustment</t>
  </si>
  <si>
    <t>Total error checks</t>
  </si>
  <si>
    <t>[Do not delete]</t>
  </si>
  <si>
    <t>Apportioned variance to GRE - WR - real</t>
  </si>
  <si>
    <t>Apportioned variance to GRE - WN - real</t>
  </si>
  <si>
    <t>Apportioned variance to GRE - WWN - real</t>
  </si>
  <si>
    <t>Total adjusted cost allowance - WR - real</t>
  </si>
  <si>
    <t>Total adjusted cost allowance - WN - real</t>
  </si>
  <si>
    <t>Total adjusted cost allowance - WWN - real</t>
  </si>
  <si>
    <t>Green Recovery Sharing Rates</t>
  </si>
  <si>
    <t>Under / Overperformance on green recovery expenditure</t>
  </si>
  <si>
    <t>Actual Green Recovery Expenditure - WWN - nominal</t>
  </si>
  <si>
    <t>Actual Green Recovery Expenditure - WR - nominal</t>
  </si>
  <si>
    <t>Actual Green Recovery Expenditure - WN - nominal</t>
  </si>
  <si>
    <t>Refinement</t>
  </si>
  <si>
    <t>Cost sharing RCV adjustment - TTT - Real</t>
  </si>
  <si>
    <t>Cost sharing revenue adjustment - TTT - Real</t>
  </si>
  <si>
    <t>Total adjustment for cost sharing after ex ante allowance - TTT - Real</t>
  </si>
  <si>
    <t>Active adjustment for cost sharing - Net totex for cost sharing - TTT - Real</t>
  </si>
  <si>
    <t>Total variance to forecast net totex for cost sharing - TTT</t>
  </si>
  <si>
    <t>Time adjusted variance to forecast net totex for cost sharing - TTT</t>
  </si>
  <si>
    <t>Variance to forecast net totex for cost sharing - TTT - Real</t>
  </si>
  <si>
    <t>Net totex available for cost sharing after adjustments profiled - TTT - Real</t>
  </si>
  <si>
    <t>Net totex available for cost sharing profiled - TTT - Real</t>
  </si>
  <si>
    <t>TTT Totex profile - Cost Sharing 100% check</t>
  </si>
  <si>
    <t>Totex profile - Cost Sharing - 5 year percentage - TTT</t>
  </si>
  <si>
    <t>Totex profile - Cost Sharing - TTT</t>
  </si>
  <si>
    <t>Actual net totex for cost sharing reconciliation - TTT - Real</t>
  </si>
  <si>
    <t>(Under)/Overfunded wage related totex at PR19 - TTT</t>
  </si>
  <si>
    <t>Time value of money factor - TTT</t>
  </si>
  <si>
    <t>Variance to forecast totex for wage adjustment - TTT</t>
  </si>
  <si>
    <t>Profiled adjustment wage related totex - TTT - Real</t>
  </si>
  <si>
    <t>Profiled Net totex available for wage adj - TTT - Real</t>
  </si>
  <si>
    <t>Profiled Totex available for wage indexation adjustment - TTT - Real</t>
  </si>
  <si>
    <t>TTT Totex profile 100% check</t>
  </si>
  <si>
    <t>Totex profile - 5 year percentage - TTT</t>
  </si>
  <si>
    <t>Totex profile - TTT</t>
  </si>
  <si>
    <t>THAMES TIDEWAY TUNNEL</t>
  </si>
  <si>
    <t>Weighted average PAYG rate - TTT</t>
  </si>
  <si>
    <t>Total final WINEP reconciliation - TTT - real</t>
  </si>
  <si>
    <t>Net totex available for cost sharing - TTT - Real</t>
  </si>
  <si>
    <t>Net totex for cost sharing reconciliation - TTT - nominal</t>
  </si>
  <si>
    <t>Capex split profile - Cost sharing - TTT</t>
  </si>
  <si>
    <t>Opex split profile - Cost sharing - TTT</t>
  </si>
  <si>
    <t>Capex Split Profile - Base costs - TTT</t>
  </si>
  <si>
    <t>Opex Split Profile - Base costs - TTT</t>
  </si>
  <si>
    <t>Base Costs - TTT - Real</t>
  </si>
  <si>
    <t xml:space="preserve">Thames Tideway </t>
  </si>
  <si>
    <t>Underperformance Rate - TTT</t>
  </si>
  <si>
    <t>Outperformance Rate - TTT</t>
  </si>
  <si>
    <t>Percentage totex linked to wage growth - TTT</t>
  </si>
  <si>
    <t>Real WACC CPIH Deflated - TTT</t>
  </si>
  <si>
    <t>CMA exclusions</t>
  </si>
  <si>
    <t>Allowance for CMA excluded items - WR - real</t>
  </si>
  <si>
    <t>Actuals for CMA excluded items - WR - real</t>
  </si>
  <si>
    <t>Actuals for CMA excluded items - WR - nominal</t>
  </si>
  <si>
    <t>Variance to allowances for CMA excluded items - WR</t>
  </si>
  <si>
    <t>Total variance to allowances for CMA excluded items - WR</t>
  </si>
  <si>
    <t>Total Variance to green recovery expenditure - real</t>
  </si>
  <si>
    <t>ACTIVE GREEN RECOVERY COST SHARING RATE</t>
  </si>
  <si>
    <t>Actuals for CMA excluded items - WN - nominal</t>
  </si>
  <si>
    <t>Allowance for CMA excluded items - WWN - real</t>
  </si>
  <si>
    <t>Actuals for CMA excluded items - WWN - nominal</t>
  </si>
  <si>
    <t>Allowance for CMA excluded items - WN - real</t>
  </si>
  <si>
    <t>Actuals for CMA excluded items - WN - real</t>
  </si>
  <si>
    <t>Variance to allowances for CMA excluded items - WN - real</t>
  </si>
  <si>
    <t>Total variance to allowances for CMA excluded items - WN - real</t>
  </si>
  <si>
    <t>Actuals for CMA excluded items - WWN - real</t>
  </si>
  <si>
    <t>Variance to allowances for CMA excluded items - WWN</t>
  </si>
  <si>
    <t>Total variance to allowances for CMA excluded items - WWN - real</t>
  </si>
  <si>
    <t>Actuals for CMA excluded items - BIO - nominal</t>
  </si>
  <si>
    <t>Allowance for CMA excluded items - BIO - real</t>
  </si>
  <si>
    <t>Actuals for CMA excluded items - BIO - real</t>
  </si>
  <si>
    <t>Variance to allowances for CMA excluded items - BIO</t>
  </si>
  <si>
    <t>Total variance to allowances for CMA excluded items - BIO - real</t>
  </si>
  <si>
    <t>Business rates - Forecast Profiled - WR - Real</t>
  </si>
  <si>
    <t>Business rates - Outturn - WR - Real</t>
  </si>
  <si>
    <t>Abstraction Charges forecast profile - WR</t>
  </si>
  <si>
    <t>Business Rates  forecast profile - WR</t>
  </si>
  <si>
    <t>Variance between forecast and outturn business rates - WR - Real</t>
  </si>
  <si>
    <t>Variance to forecast business rates  – Time adjusted</t>
  </si>
  <si>
    <t>Under / Overperformance business rates</t>
  </si>
  <si>
    <t>Cost sharing rates Business rates - Overperformance</t>
  </si>
  <si>
    <t>Cost sharing rates Business rates - Underperformance</t>
  </si>
  <si>
    <t>Cost sharing rates Abstraction - Overperformance</t>
  </si>
  <si>
    <t>Cost sharing rates Abstraction - Underperformance</t>
  </si>
  <si>
    <t>Business Rates Outperformance Adjustment - WR - Real</t>
  </si>
  <si>
    <t>Business Rates Underperformance Adjustment - WR - Real</t>
  </si>
  <si>
    <t>Active adjustment for business rates uncertainty mechanism - WR - Real</t>
  </si>
  <si>
    <t>Abstraction charges - Forecast Profiled - WR - Real</t>
  </si>
  <si>
    <t>Abstraction charges - Outturn - WR - Real</t>
  </si>
  <si>
    <t>Variance between forecast and outturn abstraction charges - WR - Real</t>
  </si>
  <si>
    <t>Variance on abstraction charges time value adjusted- WR - Real</t>
  </si>
  <si>
    <t>Variance on business rates time value adjusted- WR - Real</t>
  </si>
  <si>
    <t>Adjustment for abstraction charges - WR - Real</t>
  </si>
  <si>
    <t>Abstraction charges Outperformance Adjustment - WR - Real</t>
  </si>
  <si>
    <t>Abstraction charges Underperformance Adjustment - WR - Real</t>
  </si>
  <si>
    <t>Active adjustment for abstraction charges uncertainty mechanism - WR - Real</t>
  </si>
  <si>
    <t>Active adjustment for abstraction charges &amp; business rates uncertainty mechanism - WR - Real</t>
  </si>
  <si>
    <t>Abstraction charges Outperformance Adjustment - WN - Real</t>
  </si>
  <si>
    <t>Uncertainty mechanism for business rates</t>
  </si>
  <si>
    <t>Uncertainty mechanism for abstraction charges</t>
  </si>
  <si>
    <t>Business rates - Outturn - WN - Real</t>
  </si>
  <si>
    <t>Abstraction Charges forecast profile - WN</t>
  </si>
  <si>
    <t>Business Rates forecast profile - WN</t>
  </si>
  <si>
    <t>Business rates - Forecast Profiled - WN - Real</t>
  </si>
  <si>
    <t>Variance between forecast and outturn business rates - WN - Real</t>
  </si>
  <si>
    <t>Variance on business rates time value adjusted- WN - Real</t>
  </si>
  <si>
    <t>Variance to forecast business rates</t>
  </si>
  <si>
    <t>Variance to forecast business rates – Time adjusted</t>
  </si>
  <si>
    <t>Business Rates Outperformance Adjustment - WN - Real</t>
  </si>
  <si>
    <t>Business Rates Underperformance Adjustment - WN - Real</t>
  </si>
  <si>
    <t>Active adjustment for business rates uncertainty mechanism - WN - Real</t>
  </si>
  <si>
    <t>Abstraction charges - Forecast Profiled - WN - Real</t>
  </si>
  <si>
    <t>Abstraction charges - Outturn - WN - Real</t>
  </si>
  <si>
    <t>Variance on abstraction charges time value adjusted- WN - Real</t>
  </si>
  <si>
    <t>Adjustment for abstraction charges - WN - Real</t>
  </si>
  <si>
    <t>Abstraction charges Underperformance Adjustment - WN - Real</t>
  </si>
  <si>
    <t>Active adjustment for abstraction charges uncertainty mechanism - WN - Real</t>
  </si>
  <si>
    <t>Uncertainty mechanism for Abstraction charges</t>
  </si>
  <si>
    <t>Profile total forecast and abstraction charges</t>
  </si>
  <si>
    <t>Variance to forecast abstraction charges</t>
  </si>
  <si>
    <t>Variance to forecast abstraction charges  – Time adjusted</t>
  </si>
  <si>
    <t>Under / Overperformance abstraction charges</t>
  </si>
  <si>
    <t>Profile total forecast business rates</t>
  </si>
  <si>
    <t xml:space="preserve">Profile total forecast business rates </t>
  </si>
  <si>
    <t xml:space="preserve">Variance to forecast business rates </t>
  </si>
  <si>
    <t>Profile total forecast abstraction charges</t>
  </si>
  <si>
    <t>CMA excluded items sharing rate - BIO - real</t>
  </si>
  <si>
    <t>CMA excluded items sharing rate - WR - real</t>
  </si>
  <si>
    <t>CMA excluded items sharing rate - WWN - real</t>
  </si>
  <si>
    <t>CMA excluded items sharing rate - WN - real</t>
  </si>
  <si>
    <t>Active RCV adjustment for cost sharing - Green Recovery Expenditure - WR - Real</t>
  </si>
  <si>
    <t>Business Rates forecast profile - BIO</t>
  </si>
  <si>
    <t>Business rates  - Outturn - BIO - Real</t>
  </si>
  <si>
    <t>Business rates - Forecast Profiled - BIO - Real</t>
  </si>
  <si>
    <t>Variance between forecast and outturn business rates  - BIO - Real</t>
  </si>
  <si>
    <t>Variance to forecast business rates - Time adjusted</t>
  </si>
  <si>
    <t>Variance on business rates time value adjusted- BIO - Real</t>
  </si>
  <si>
    <t>Business Rates Outperformance Adjustment - BIO - Real</t>
  </si>
  <si>
    <t>Business Rates Underperformance Adjustment - BIO - Real</t>
  </si>
  <si>
    <t>Active adjustment for business rates uncertainty mechanism - BIO - Real</t>
  </si>
  <si>
    <t>Revenue adjustment business rates  - BIO - Real</t>
  </si>
  <si>
    <t>RCV adjustment business rates - BIO - Real</t>
  </si>
  <si>
    <t>Business Rates forecast profile - WWN</t>
  </si>
  <si>
    <t>Business rates - Forecast Profiled - WWN - Real</t>
  </si>
  <si>
    <t>Business rates - Outturn - WWN - Real</t>
  </si>
  <si>
    <t>Variance between forecast and outturn business rates - WWN - Real</t>
  </si>
  <si>
    <t>Variance on business rates  time value adjusted- WWN - Real</t>
  </si>
  <si>
    <t xml:space="preserve">Under / Overperformance business rates </t>
  </si>
  <si>
    <t>Business Rates Outperformance Adjustment - WWN - Real</t>
  </si>
  <si>
    <t>Business Rates Underperformance Adjustment - WWN - Real</t>
  </si>
  <si>
    <t>Active adjustment for business rates uncertainty mechanism - WWN - Real</t>
  </si>
  <si>
    <t>Revenue adjustment business rates - WWN - Real</t>
  </si>
  <si>
    <t>RCV adjustment business rates - WWN - Real</t>
  </si>
  <si>
    <t>Revenue adjustment</t>
  </si>
  <si>
    <t>Total Revenue adjustment for cost sharing - WR - Real</t>
  </si>
  <si>
    <t>RCV adjustment</t>
  </si>
  <si>
    <t>Total RCV adjustment for cost sharing - WR - Real</t>
  </si>
  <si>
    <t>Total adjustment for cost sharing - BIO - Real</t>
  </si>
  <si>
    <t>Cost sharing Revenue adjustment - BIO - Real</t>
  </si>
  <si>
    <t>Cost sharing RCV adjustment - BIO - Real</t>
  </si>
  <si>
    <t>Total Revenue adjustment for cost sharing - BIO - Real</t>
  </si>
  <si>
    <t>Total RCV adjustment for cost sharing - BIO - Real</t>
  </si>
  <si>
    <t>Total RCV adjustment for cost sharing - WWN - Real</t>
  </si>
  <si>
    <t>Total Revenue adjustment for cost sharing - WWN - Real</t>
  </si>
  <si>
    <t>Total RCV adjustment for cost sharing - WN - Real</t>
  </si>
  <si>
    <t>Total Revenue adjustment for cost sharing - WN - Real</t>
  </si>
  <si>
    <t>TIDEWAY</t>
  </si>
  <si>
    <t>Green recovery</t>
  </si>
  <si>
    <t>pr24queries@ofwat.gov.uk</t>
  </si>
  <si>
    <t>Abstraction &amp; Rates</t>
  </si>
  <si>
    <t>Calculates the sharing adjustments for business rates and abstraction charges to be made at PR24</t>
  </si>
  <si>
    <t>Calculates the cost sharing adjustments for green recovery to be made at PR24</t>
  </si>
  <si>
    <t>Thames Tideway Tunnel</t>
  </si>
  <si>
    <t>Calculates the sharing adjustments for Thames Tideway Tunnel to be made PR24</t>
  </si>
  <si>
    <t>Bonuses</t>
  </si>
  <si>
    <t>Cost sharing rates and ex ante allowances from Final determinations</t>
  </si>
  <si>
    <t>Net totex for cost sharing reconciliation</t>
  </si>
  <si>
    <t>Cost sharing on net totex available for reconciliation</t>
  </si>
  <si>
    <t>Time value adjusted variance to allowances for CMA excluded items - WR - real</t>
  </si>
  <si>
    <t>Time value adjusted variance to allowances for CMA excluded items - WN - real</t>
  </si>
  <si>
    <t>Time value adjusted variance to allowances for CMA excluded items - WWN - real</t>
  </si>
  <si>
    <t>Active adjustment for cost sharing - Net totex for cost sharing - WN - Real</t>
  </si>
  <si>
    <t>Policy Implementation</t>
  </si>
  <si>
    <t>InpActive, Cost sharing calculations, Bioresources, Thames Tideway Tunnel</t>
  </si>
  <si>
    <t>Cost sharing calculations</t>
  </si>
  <si>
    <t>Cost sharing calculations, Bioresources</t>
  </si>
  <si>
    <t>Original formula referred to blank row, this has amended to look at rows above.</t>
  </si>
  <si>
    <t>Line originally referred to total variance for the AMP, this has been updated to look up to the annual basis.</t>
  </si>
  <si>
    <t>Below are details of changes to the model from the version 4a published Mar 23. The changes fix issues that have been identified and implements a change to include a bonus adjustment in the reconciliation calculations.</t>
  </si>
  <si>
    <t>Cost-sharing-&amp;-total-costs-Reconcilation-Mar-2023 v4c</t>
  </si>
  <si>
    <t>Model previously linked to business rates row, this has been amended to link to the abstraction charges line</t>
  </si>
  <si>
    <t>Calculation has been amended to remove fixed reference linking to the business rate lines</t>
  </si>
  <si>
    <t>Updated formulas to link to actuals instead of allowances</t>
  </si>
  <si>
    <t>Updated formulas to link to allowances instead of actuals</t>
  </si>
  <si>
    <t>Main output sheet showing total cost sharing adjustments</t>
  </si>
  <si>
    <t>Calculates the totex reconciliation adjustments for bioresources to be made at PR24</t>
  </si>
  <si>
    <t>Allowable adjustment for CMA excluded items - WR - Real</t>
  </si>
  <si>
    <t>Allowable adjustment for CMA excluded items - WN - Real</t>
  </si>
  <si>
    <t>Allowable adjustment for CMA excluded items - WWN - Real</t>
  </si>
  <si>
    <t>Adjustment for business rates - WR - Real</t>
  </si>
  <si>
    <t>Adjustment for business rates for cost sharing - WN - Real</t>
  </si>
  <si>
    <t>Adjustment for business rates for cost sharing - WWN - Real</t>
  </si>
  <si>
    <t>Adjustment for business rates for cost sharing - BIO - Real</t>
  </si>
  <si>
    <t>Time value adjusted  variance to allowances for CMA excluded items - BIO - real</t>
  </si>
  <si>
    <t>Allowable adjustment for CMA excluded items - BIO - Real</t>
  </si>
  <si>
    <t>Abstraction &amp; Business Rates uncertainty mechanism</t>
  </si>
  <si>
    <t>Calculation has been amended to calculate customer share instead of the company share</t>
  </si>
  <si>
    <t>Performance related pay recovery mechanism adjustment - WR - Nominal (Neg)</t>
  </si>
  <si>
    <t>Performance related pay recovery mechanism adjustment  - WN - Nominal (Neg)</t>
  </si>
  <si>
    <t>Performance related pay recovery mechanism adjustment  - WWN - Nominal (Neg)</t>
  </si>
  <si>
    <t>Performance related pay recovery mechanism adjustment  - BIO - Nominal (Neg)</t>
  </si>
  <si>
    <t>Performance related pay recovery mechanism adjustment  - TTT - Nominal (Neg)</t>
  </si>
  <si>
    <t>Performance related pay recovery mechanism adjustment  - WR - real</t>
  </si>
  <si>
    <t>Total Performance related pay recovery mechanism adjustment  - WR - real</t>
  </si>
  <si>
    <t>Performance related pay recovery mechanism adjustment  - WN - real</t>
  </si>
  <si>
    <t>Total Performance related pay recovery mechanism adjustment  - WN - real</t>
  </si>
  <si>
    <t>Performance related pay recovery mechanism adjustment  - WWN - real</t>
  </si>
  <si>
    <t>Total Performance related pay recovery mechanism adjustment  - WWN - real</t>
  </si>
  <si>
    <t>Performance related pay recovery mechanism adjustment  - BIO - real</t>
  </si>
  <si>
    <t>Total Performance related pay recovery mechanism adjustment  - BIO - real</t>
  </si>
  <si>
    <t>Performance related pay recovery mechanism adjustment</t>
  </si>
  <si>
    <t>Performance related pay recovery mechanism adjustment  - TTT - real</t>
  </si>
  <si>
    <t>Total Performance related pay recovery mechanism adjustment  - TTT - real</t>
  </si>
  <si>
    <t xml:space="preserve">The model has been amended to adjust the reconciliation adjustments for performance related pay recovery adjustments where they are not appropriate. A new input has been added which is removed from the final adjustments for each control. For applicable controls this adjustment is also removed from baseline allowances and actual totex spends when calculation cost sharing adjustments. </t>
  </si>
  <si>
    <t>4e</t>
  </si>
  <si>
    <r>
      <t>[</t>
    </r>
    <r>
      <rPr>
        <sz val="10"/>
        <rFont val="Wingdings"/>
        <charset val="2"/>
      </rPr>
      <t>"</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</si>
</sst>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0.00_);_(* \(#,##0.00\);_(* &quot;-&quot;??_);_(@_)"/>
    <numFmt numFmtId="165" formatCode="#,##0_);\(#,##0\);&quot;-  &quot;;&quot; &quot;@&quot; &quot;"/>
    <numFmt numFmtId="166" formatCode="0.0%"/>
    <numFmt numFmtId="167" formatCode="0.00%_);\-0.00%_);&quot;-  &quot;;&quot; &quot;@&quot; &quot;"/>
    <numFmt numFmtId="168" formatCode="dd\ mmm\ yy_);\(###0\);&quot;-  &quot;;&quot; &quot;@&quot; &quot;"/>
    <numFmt numFmtId="169" formatCode="#,##0.0000_);\(#,##0.0000\);&quot;-  &quot;;&quot; &quot;@&quot; &quot;"/>
    <numFmt numFmtId="170" formatCode="#,##0_);\(#,##0\);&quot;-  &quot;;&quot; &quot;@"/>
    <numFmt numFmtId="171" formatCode="###0_);\(###0\);&quot;-  &quot;;&quot; &quot;@&quot; &quot;"/>
    <numFmt numFmtId="172" formatCode="dd\ mmm\ yyyy_);\(###0\);&quot;-  &quot;;&quot; &quot;@&quot; &quot;"/>
    <numFmt numFmtId="173" formatCode="_(* #,##0_);_(* \(#,##0\);_(* &quot;-&quot;??_);_(@_)"/>
    <numFmt numFmtId="174" formatCode="dd\ mmm\ yy_);;&quot;-  &quot;;&quot; &quot;@&quot; &quot;"/>
    <numFmt numFmtId="175" formatCode="#,##0.0_);\(#,##0.0\);&quot;-  &quot;;&quot; &quot;@&quot; &quot;"/>
    <numFmt numFmtId="176" formatCode="#,##0.0_);\(#,##0.0\);&quot;-  &quot;;&quot; &quot;@"/>
    <numFmt numFmtId="177" formatCode="dd\ mmm\ yyyy_);;&quot;-  &quot;;&quot; &quot;@&quot; &quot;"/>
    <numFmt numFmtId="178" formatCode="_(* #,##0.0000_);_(* \(#,##0.0000\);_(* &quot;-&quot;??_);_(@_)"/>
    <numFmt numFmtId="179" formatCode="#,##0.00_);\(#,##0.00\);&quot;-  &quot;;&quot; &quot;@&quot; &quot;"/>
    <numFmt numFmtId="180" formatCode="_(* #,##0.0_);_(* \(#,##0.0\);_(* &quot;-&quot;??_);_(@_)"/>
    <numFmt numFmtId="181" formatCode="_(* #,##0.000_);_(* \(#,##0.000\);_(* &quot;-&quot;??_);_(@_)"/>
    <numFmt numFmtId="182" formatCode="0.0"/>
    <numFmt numFmtId="183" formatCode="#,##0.000_);\(#,##0.000\);&quot;-  &quot;;&quot; &quot;@&quot; &quot;"/>
    <numFmt numFmtId="184" formatCode="_-* #,##0.000_-;\-* #,##0.000_-;_-* &quot;-&quot;??_-;_-@_-"/>
    <numFmt numFmtId="185" formatCode="_-* #,##0.0000_-;\-* #,##0.0000_-;_-* &quot;-&quot;??_-;_-@_-"/>
    <numFmt numFmtId="186" formatCode="_-* #,##0.000_-;\-* #,##0.000_-;_-* &quot;-&quot;???_-;_-@_-"/>
    <numFmt numFmtId="187" formatCode="0.0000"/>
    <numFmt numFmtId="188" formatCode="0.000"/>
    <numFmt numFmtId="189" formatCode="0.0000000"/>
  </numFmts>
  <fonts count="61">
    <font>
      <sz val="11"/>
      <color theme="1"/>
      <name val="Arial"/>
      <family val="2"/>
    </font>
    <font>
      <sz val="11"/>
      <color theme="1"/>
      <name val="Arial"/>
      <family val="2"/>
    </font>
    <font>
      <sz val="10"/>
      <name val="Arial"/>
      <family val="2"/>
    </font>
    <font>
      <b/>
      <sz val="20"/>
      <color theme="0"/>
      <name val="Arial"/>
      <family val="2"/>
    </font>
    <font>
      <sz val="10"/>
      <color rgb="FFFF0000"/>
      <name val="Arial"/>
      <family val="2"/>
    </font>
    <font>
      <b/>
      <sz val="10"/>
      <name val="Arial"/>
      <family val="2"/>
    </font>
    <font>
      <sz val="10"/>
      <color rgb="FF0000FF"/>
      <name val="Arial"/>
      <family val="2"/>
    </font>
    <font>
      <u/>
      <sz val="10"/>
      <name val="Arial"/>
      <family val="2"/>
    </font>
    <font>
      <sz val="10"/>
      <color theme="1"/>
      <name val="Arial"/>
      <family val="2"/>
    </font>
    <font>
      <b/>
      <sz val="10"/>
      <color theme="1"/>
      <name val="Arial"/>
      <family val="2"/>
    </font>
    <font>
      <sz val="11"/>
      <name val="Arial"/>
      <family val="2"/>
    </font>
    <font>
      <sz val="11"/>
      <color theme="1"/>
      <name val="Calibri"/>
      <family val="2"/>
      <scheme val="minor"/>
    </font>
    <font>
      <sz val="11"/>
      <color indexed="8"/>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u/>
      <sz val="10"/>
      <color theme="1"/>
      <name val="Arial"/>
      <family val="2"/>
    </font>
    <font>
      <sz val="20"/>
      <color theme="1"/>
      <name val="Arial"/>
      <family val="2"/>
    </font>
    <font>
      <b/>
      <sz val="10"/>
      <name val="Arial Narrow"/>
      <family val="2"/>
    </font>
    <font>
      <i/>
      <sz val="20"/>
      <color rgb="FF00B050"/>
      <name val="Arial"/>
      <family val="2"/>
    </font>
    <font>
      <i/>
      <sz val="10"/>
      <color rgb="FF00B050"/>
      <name val="Arial"/>
      <family val="2"/>
    </font>
    <font>
      <sz val="10"/>
      <color indexed="12"/>
      <name val="Arial"/>
      <family val="2"/>
    </font>
    <font>
      <sz val="10"/>
      <color indexed="10"/>
      <name val="Arial"/>
      <family val="2"/>
    </font>
    <font>
      <b/>
      <sz val="10"/>
      <color indexed="10"/>
      <name val="Arial"/>
      <family val="2"/>
    </font>
    <font>
      <u/>
      <sz val="11"/>
      <color theme="10"/>
      <name val="Calibri"/>
      <family val="2"/>
    </font>
    <font>
      <sz val="11"/>
      <color rgb="FF0000FF"/>
      <name val="Arial"/>
      <family val="2"/>
    </font>
    <font>
      <b/>
      <sz val="10"/>
      <color theme="0"/>
      <name val="Arial"/>
      <family val="2"/>
    </font>
    <font>
      <sz val="10"/>
      <color theme="0"/>
      <name val="Arial"/>
      <family val="2"/>
    </font>
    <font>
      <sz val="16"/>
      <color rgb="FF002664"/>
      <name val="Arial Rounded MT Bold"/>
      <family val="2"/>
    </font>
    <font>
      <sz val="14"/>
      <color rgb="FF002664"/>
      <name val="Arial Rounded MT Bold"/>
      <family val="2"/>
    </font>
    <font>
      <sz val="12"/>
      <color rgb="FF002664"/>
      <name val="Arial Rounded MT Bold"/>
      <family val="2"/>
    </font>
    <font>
      <u/>
      <sz val="11"/>
      <color theme="1"/>
      <name val="Arial"/>
      <family val="2"/>
    </font>
    <font>
      <b/>
      <sz val="11"/>
      <color theme="1"/>
      <name val="Arial"/>
      <family val="2"/>
    </font>
    <font>
      <sz val="10"/>
      <color theme="0"/>
      <name val="Franklin Gothic Demi"/>
      <family val="2"/>
    </font>
    <font>
      <sz val="18"/>
      <color theme="3"/>
      <name val="Calibri Light"/>
      <family val="2"/>
      <scheme val="major"/>
    </font>
    <font>
      <b/>
      <sz val="15"/>
      <color theme="3"/>
      <name val="Arial"/>
      <family val="2"/>
    </font>
    <font>
      <sz val="24"/>
      <color rgb="FFFFFFFF"/>
      <name val="Franklin Gothic Demi"/>
      <family val="2"/>
    </font>
    <font>
      <sz val="12"/>
      <color rgb="FFFFFFFF"/>
      <name val="Franklin Gothic Demi"/>
      <family val="2"/>
    </font>
    <font>
      <b/>
      <u/>
      <sz val="10"/>
      <color rgb="FFFFFFFF"/>
      <name val="Arial"/>
      <family val="2"/>
    </font>
    <font>
      <sz val="11"/>
      <color rgb="FF000000"/>
      <name val="Franklin Gothic Demi"/>
      <family val="2"/>
    </font>
    <font>
      <sz val="10"/>
      <color rgb="FFFFFFFF"/>
      <name val="Franklin Gothic Demi"/>
      <family val="2"/>
    </font>
    <font>
      <b/>
      <sz val="11"/>
      <name val="Arial"/>
      <family val="2"/>
    </font>
    <font>
      <sz val="10"/>
      <name val="Arial"/>
      <family val="2"/>
    </font>
    <font>
      <b/>
      <sz val="10"/>
      <color theme="1"/>
      <name val="+mj-lt"/>
    </font>
    <font>
      <sz val="10"/>
      <color rgb="FF000000"/>
      <name val="Arial"/>
      <family val="2"/>
    </font>
    <font>
      <u/>
      <sz val="11"/>
      <color theme="0"/>
      <name val="Calibri"/>
      <family val="2"/>
    </font>
    <font>
      <sz val="10"/>
      <name val="Wingdings"/>
      <charset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FFFF99"/>
        <bgColor indexed="64"/>
      </patternFill>
    </fill>
    <fill>
      <patternFill patternType="solid">
        <fgColor theme="0"/>
        <bgColor indexed="64"/>
      </patternFill>
    </fill>
    <fill>
      <patternFill patternType="solid">
        <fgColor rgb="FF99CCFF"/>
        <bgColor indexed="64"/>
      </patternFill>
    </fill>
    <fill>
      <patternFill patternType="solid">
        <fgColor rgb="FFC0C0C0"/>
        <bgColor indexed="64"/>
      </patternFill>
    </fill>
    <fill>
      <patternFill patternType="solid">
        <fgColor indexed="11"/>
        <bgColor indexed="64"/>
      </patternFill>
    </fill>
    <fill>
      <patternFill patternType="solid">
        <fgColor indexed="43"/>
        <bgColor indexed="64"/>
      </patternFill>
    </fill>
    <fill>
      <patternFill patternType="solid">
        <fgColor indexed="22"/>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41"/>
        <bgColor indexed="64"/>
      </patternFill>
    </fill>
    <fill>
      <patternFill patternType="solid">
        <fgColor rgb="FFFF0000"/>
        <bgColor indexed="64"/>
      </patternFill>
    </fill>
    <fill>
      <patternFill patternType="solid">
        <fgColor rgb="FF98CCFF"/>
        <bgColor indexed="64"/>
      </patternFill>
    </fill>
    <fill>
      <patternFill patternType="solid">
        <fgColor theme="0" tint="-0.14999847407452621"/>
        <bgColor indexed="64"/>
      </patternFill>
    </fill>
    <fill>
      <patternFill patternType="solid">
        <fgColor rgb="FF003479"/>
        <bgColor indexed="64"/>
      </patternFill>
    </fill>
    <fill>
      <patternFill patternType="solid">
        <fgColor rgb="FF003479"/>
        <bgColor rgb="FF000000"/>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darkDown">
        <fgColor theme="0" tint="-0.34998626667073579"/>
        <bgColor rgb="FFFFFFAF"/>
      </patternFill>
    </fill>
    <fill>
      <patternFill patternType="solid">
        <fgColor indexed="47"/>
        <bgColor indexed="64"/>
      </patternFill>
    </fill>
    <fill>
      <patternFill patternType="solid">
        <fgColor rgb="FFADE600"/>
        <bgColor indexed="64"/>
      </patternFill>
    </fill>
    <fill>
      <patternFill patternType="solid">
        <fgColor rgb="FF00FF00"/>
        <bgColor indexed="64"/>
      </patternFill>
    </fill>
    <fill>
      <patternFill patternType="solid">
        <fgColor indexed="10"/>
        <bgColor indexed="64"/>
      </patternFill>
    </fill>
    <fill>
      <patternFill patternType="solid">
        <fgColor rgb="FFE0DC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right/>
      <top style="medium">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05">
    <xf numFmtId="0" fontId="0" fillId="0" borderId="0"/>
    <xf numFmtId="165" fontId="2" fillId="0" borderId="0" applyFont="0" applyFill="0" applyBorder="0" applyProtection="0">
      <alignment vertical="top"/>
    </xf>
    <xf numFmtId="167" fontId="2" fillId="0" borderId="0" applyFont="0" applyFill="0" applyBorder="0" applyProtection="0">
      <alignment vertical="top"/>
    </xf>
    <xf numFmtId="0" fontId="1" fillId="0" borderId="0"/>
    <xf numFmtId="168" fontId="2" fillId="0" borderId="0" applyFont="0" applyFill="0" applyBorder="0" applyProtection="0">
      <alignment vertical="top"/>
    </xf>
    <xf numFmtId="0" fontId="11" fillId="0" borderId="0"/>
    <xf numFmtId="165" fontId="1" fillId="0" borderId="0" applyFont="0" applyFill="0" applyBorder="0" applyProtection="0">
      <alignment vertical="top"/>
    </xf>
    <xf numFmtId="0" fontId="2" fillId="0" borderId="0"/>
    <xf numFmtId="0" fontId="1" fillId="0" borderId="0"/>
    <xf numFmtId="0" fontId="1" fillId="0" borderId="0"/>
    <xf numFmtId="0" fontId="1" fillId="0" borderId="0"/>
    <xf numFmtId="164" fontId="1" fillId="0" borderId="0" applyFont="0" applyFill="0" applyBorder="0" applyAlignment="0" applyProtection="0"/>
    <xf numFmtId="0" fontId="12" fillId="0" borderId="0"/>
    <xf numFmtId="164" fontId="1" fillId="0" borderId="0" applyFont="0" applyFill="0" applyBorder="0" applyAlignment="0" applyProtection="0"/>
    <xf numFmtId="0" fontId="1" fillId="0" borderId="0"/>
    <xf numFmtId="169" fontId="2" fillId="0" borderId="0" applyFont="0" applyFill="0" applyBorder="0" applyProtection="0">
      <alignment vertical="top"/>
    </xf>
    <xf numFmtId="172" fontId="2" fillId="0" borderId="0" applyFont="0" applyFill="0" applyBorder="0" applyProtection="0">
      <alignment vertical="top"/>
    </xf>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25" fillId="0" borderId="0" applyNumberFormat="0" applyFill="0" applyBorder="0" applyAlignment="0" applyProtection="0"/>
    <xf numFmtId="0" fontId="2"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8" fillId="32" borderId="0" applyNumberFormat="0" applyBorder="0" applyAlignment="0" applyProtection="0"/>
    <xf numFmtId="170" fontId="29" fillId="0" borderId="0" applyNumberFormat="0" applyFill="0" applyBorder="0" applyAlignment="0" applyProtection="0">
      <alignment vertical="top"/>
    </xf>
    <xf numFmtId="171" fontId="2" fillId="0" borderId="0" applyFont="0" applyFill="0" applyBorder="0" applyProtection="0">
      <alignment vertical="top"/>
    </xf>
    <xf numFmtId="0" fontId="1" fillId="0" borderId="0"/>
    <xf numFmtId="164" fontId="1" fillId="0" borderId="0" applyFont="0" applyFill="0" applyBorder="0" applyAlignment="0" applyProtection="0"/>
    <xf numFmtId="9" fontId="1" fillId="0" borderId="0" applyFont="0" applyFill="0" applyBorder="0" applyAlignment="0" applyProtection="0"/>
    <xf numFmtId="165" fontId="8" fillId="0" borderId="0" applyFont="0" applyFill="0" applyBorder="0" applyProtection="0">
      <alignment vertical="top"/>
    </xf>
    <xf numFmtId="164" fontId="8" fillId="0" borderId="0" applyFont="0" applyFill="0" applyBorder="0" applyAlignment="0" applyProtection="0"/>
    <xf numFmtId="174" fontId="5" fillId="0" borderId="0" applyNumberFormat="0" applyFill="0" applyBorder="0" applyProtection="0">
      <alignment vertical="top"/>
    </xf>
    <xf numFmtId="0" fontId="7" fillId="0" borderId="0" applyNumberFormat="0" applyFill="0" applyBorder="0" applyProtection="0">
      <alignment vertical="top"/>
    </xf>
    <xf numFmtId="0" fontId="2" fillId="0" borderId="0" applyNumberFormat="0" applyFill="0" applyBorder="0" applyProtection="0">
      <alignment horizontal="right" vertical="top"/>
    </xf>
    <xf numFmtId="0" fontId="34" fillId="0" borderId="0" applyNumberFormat="0" applyFill="0" applyBorder="0" applyProtection="0">
      <alignment vertical="top"/>
    </xf>
    <xf numFmtId="170" fontId="35" fillId="0" borderId="0" applyNumberFormat="0" applyProtection="0">
      <alignment vertical="top"/>
    </xf>
    <xf numFmtId="165" fontId="11" fillId="0" borderId="0" applyFont="0" applyFill="0" applyBorder="0" applyProtection="0">
      <alignment vertical="top"/>
    </xf>
    <xf numFmtId="164" fontId="11" fillId="0" borderId="0" applyFont="0" applyFill="0" applyBorder="0" applyAlignment="0" applyProtection="0"/>
    <xf numFmtId="167" fontId="11" fillId="0" borderId="0" applyFont="0" applyFill="0" applyBorder="0" applyProtection="0">
      <alignment vertical="top"/>
    </xf>
    <xf numFmtId="169" fontId="11" fillId="0" borderId="0" applyFont="0" applyFill="0" applyBorder="0" applyProtection="0">
      <alignment vertical="top"/>
    </xf>
    <xf numFmtId="172" fontId="11" fillId="0" borderId="0" applyFont="0" applyFill="0" applyBorder="0" applyProtection="0">
      <alignment vertical="top"/>
    </xf>
    <xf numFmtId="171" fontId="11" fillId="0" borderId="0" applyFont="0" applyFill="0" applyBorder="0" applyProtection="0">
      <alignment vertical="top"/>
    </xf>
    <xf numFmtId="0" fontId="38" fillId="0" borderId="0" applyNumberFormat="0" applyFill="0" applyBorder="0" applyAlignment="0" applyProtection="0">
      <alignment vertical="top"/>
      <protection locked="0"/>
    </xf>
    <xf numFmtId="165" fontId="12" fillId="0" borderId="0" applyFont="0" applyFill="0" applyBorder="0" applyProtection="0">
      <alignment vertical="top"/>
    </xf>
    <xf numFmtId="167" fontId="12" fillId="0" borderId="0" applyFont="0" applyFill="0" applyBorder="0" applyProtection="0">
      <alignment vertical="top"/>
    </xf>
    <xf numFmtId="164" fontId="12" fillId="0" borderId="0" applyFont="0" applyFill="0" applyBorder="0" applyAlignment="0" applyProtection="0"/>
    <xf numFmtId="43" fontId="8" fillId="0" borderId="0" applyFont="0" applyFill="0" applyBorder="0" applyAlignment="0" applyProtection="0"/>
    <xf numFmtId="167" fontId="8" fillId="0" borderId="0" applyFont="0" applyFill="0" applyBorder="0" applyProtection="0">
      <alignment vertical="top"/>
    </xf>
    <xf numFmtId="0" fontId="40" fillId="51" borderId="0" applyNumberFormat="0" applyBorder="0" applyAlignment="0" applyProtection="0"/>
    <xf numFmtId="0" fontId="41" fillId="33"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180" fontId="8" fillId="49" borderId="0" applyNumberFormat="0" applyFont="0" applyBorder="0" applyAlignment="0" applyProtection="0"/>
    <xf numFmtId="0" fontId="8" fillId="40" borderId="0" applyNumberFormat="0" applyFont="0" applyBorder="0" applyAlignment="0" applyProtection="0"/>
    <xf numFmtId="170" fontId="36" fillId="0" borderId="0" applyNumberFormat="0" applyProtection="0">
      <alignment vertical="top"/>
    </xf>
    <xf numFmtId="170" fontId="2" fillId="50" borderId="0" applyNumberFormat="0" applyProtection="0">
      <alignment vertical="top"/>
    </xf>
    <xf numFmtId="9" fontId="8" fillId="0" borderId="0" applyFont="0" applyFill="0" applyBorder="0" applyAlignment="0" applyProtection="0"/>
    <xf numFmtId="0" fontId="42" fillId="0" borderId="0"/>
    <xf numFmtId="0" fontId="43" fillId="0" borderId="0"/>
    <xf numFmtId="0" fontId="44" fillId="0" borderId="0"/>
    <xf numFmtId="171" fontId="8" fillId="0" borderId="0" applyFont="0" applyFill="0" applyBorder="0" applyProtection="0">
      <alignment vertical="top"/>
    </xf>
    <xf numFmtId="0" fontId="47" fillId="54" borderId="0" applyNumberFormat="0" applyAlignment="0" applyProtection="0"/>
    <xf numFmtId="0" fontId="48" fillId="0" borderId="0" applyNumberFormat="0" applyFill="0" applyBorder="0" applyAlignment="0" applyProtection="0"/>
    <xf numFmtId="0" fontId="49" fillId="0" borderId="1" applyNumberFormat="0" applyFill="0" applyAlignment="0" applyProtection="0"/>
    <xf numFmtId="165" fontId="56" fillId="0" borderId="0" applyFont="0" applyFill="0" applyBorder="0" applyProtection="0">
      <alignment vertical="top"/>
    </xf>
  </cellStyleXfs>
  <cellXfs count="325">
    <xf numFmtId="0" fontId="0" fillId="0" borderId="0" xfId="0"/>
    <xf numFmtId="165" fontId="3" fillId="33" borderId="0" xfId="1" applyFont="1" applyFill="1">
      <alignment vertical="top"/>
    </xf>
    <xf numFmtId="0" fontId="5" fillId="0" borderId="0" xfId="3" applyFont="1" applyAlignment="1">
      <alignment vertical="top"/>
    </xf>
    <xf numFmtId="0" fontId="7" fillId="0" borderId="0" xfId="3" applyFont="1" applyAlignment="1">
      <alignment vertical="top"/>
    </xf>
    <xf numFmtId="0" fontId="2" fillId="0" borderId="0" xfId="3" applyFont="1" applyAlignment="1">
      <alignment vertical="top"/>
    </xf>
    <xf numFmtId="0" fontId="5" fillId="36" borderId="0" xfId="3" applyFont="1" applyFill="1" applyAlignment="1">
      <alignment vertical="top"/>
    </xf>
    <xf numFmtId="0" fontId="2" fillId="36" borderId="0" xfId="3" applyFont="1" applyFill="1" applyAlignment="1">
      <alignment vertical="top"/>
    </xf>
    <xf numFmtId="0" fontId="9" fillId="37" borderId="0" xfId="3" applyFont="1" applyFill="1"/>
    <xf numFmtId="0" fontId="0" fillId="35" borderId="0" xfId="0" applyFill="1"/>
    <xf numFmtId="165" fontId="3" fillId="33" borderId="0" xfId="63" applyFont="1" applyFill="1">
      <alignment vertical="top"/>
    </xf>
    <xf numFmtId="165" fontId="31" fillId="33" borderId="0" xfId="63" applyFont="1" applyFill="1">
      <alignment vertical="top"/>
    </xf>
    <xf numFmtId="164" fontId="31" fillId="33" borderId="0" xfId="64" applyFont="1" applyFill="1"/>
    <xf numFmtId="168" fontId="5" fillId="0" borderId="0" xfId="4" applyFont="1" applyBorder="1">
      <alignment vertical="top"/>
    </xf>
    <xf numFmtId="164" fontId="2" fillId="0" borderId="0" xfId="64" applyFont="1" applyBorder="1" applyAlignment="1">
      <alignment vertical="top"/>
    </xf>
    <xf numFmtId="168" fontId="2" fillId="0" borderId="0" xfId="4" applyFont="1" applyBorder="1">
      <alignment vertical="top"/>
    </xf>
    <xf numFmtId="173" fontId="5" fillId="0" borderId="0" xfId="63" applyNumberFormat="1" applyFont="1" applyBorder="1">
      <alignment vertical="top"/>
    </xf>
    <xf numFmtId="165" fontId="2" fillId="38" borderId="0" xfId="63" applyFont="1" applyFill="1">
      <alignment vertical="top"/>
    </xf>
    <xf numFmtId="165" fontId="2" fillId="0" borderId="0" xfId="63" applyFont="1">
      <alignment vertical="top"/>
    </xf>
    <xf numFmtId="173" fontId="2" fillId="0" borderId="0" xfId="63" applyNumberFormat="1" applyFont="1" applyBorder="1">
      <alignment vertical="top"/>
    </xf>
    <xf numFmtId="165" fontId="5" fillId="0" borderId="0" xfId="63" applyFont="1" applyBorder="1">
      <alignment vertical="top"/>
    </xf>
    <xf numFmtId="170" fontId="32" fillId="0" borderId="0" xfId="63" applyNumberFormat="1" applyFont="1" applyFill="1">
      <alignment vertical="top"/>
    </xf>
    <xf numFmtId="170" fontId="2" fillId="0" borderId="0" xfId="63" applyNumberFormat="1" applyFont="1" applyFill="1">
      <alignment vertical="top"/>
    </xf>
    <xf numFmtId="164" fontId="2" fillId="0" borderId="0" xfId="64" applyFont="1" applyFill="1" applyAlignment="1">
      <alignment vertical="top"/>
    </xf>
    <xf numFmtId="170" fontId="2" fillId="0" borderId="0" xfId="63" applyNumberFormat="1" applyFont="1" applyFill="1" applyBorder="1" applyAlignment="1">
      <alignment horizontal="left" vertical="top"/>
    </xf>
    <xf numFmtId="170" fontId="2" fillId="0" borderId="0" xfId="63" applyNumberFormat="1" applyFont="1" applyFill="1" applyBorder="1">
      <alignment vertical="top"/>
    </xf>
    <xf numFmtId="165" fontId="2" fillId="37" borderId="0" xfId="63" applyFont="1" applyFill="1">
      <alignment vertical="top"/>
    </xf>
    <xf numFmtId="165" fontId="5" fillId="0" borderId="0" xfId="63" applyFont="1">
      <alignment vertical="top"/>
    </xf>
    <xf numFmtId="165" fontId="7" fillId="0" borderId="0" xfId="63" applyFont="1" applyFill="1">
      <alignment vertical="top"/>
    </xf>
    <xf numFmtId="165" fontId="2" fillId="0" borderId="0" xfId="63" applyFont="1" applyAlignment="1">
      <alignment horizontal="right" vertical="top"/>
    </xf>
    <xf numFmtId="164" fontId="2" fillId="0" borderId="0" xfId="64" applyFont="1" applyAlignment="1">
      <alignment vertical="top"/>
    </xf>
    <xf numFmtId="168" fontId="2" fillId="34" borderId="0" xfId="4" applyFont="1" applyFill="1">
      <alignment vertical="top"/>
    </xf>
    <xf numFmtId="172" fontId="2" fillId="0" borderId="0" xfId="16" applyFont="1">
      <alignment vertical="top"/>
    </xf>
    <xf numFmtId="168" fontId="2" fillId="0" borderId="0" xfId="4" applyFont="1">
      <alignment vertical="top"/>
    </xf>
    <xf numFmtId="172" fontId="2" fillId="0" borderId="0" xfId="16" applyFont="1" applyFill="1">
      <alignment vertical="top"/>
    </xf>
    <xf numFmtId="173" fontId="5" fillId="0" borderId="0" xfId="63" applyNumberFormat="1" applyFont="1">
      <alignment vertical="top"/>
    </xf>
    <xf numFmtId="173" fontId="7" fillId="0" borderId="0" xfId="63" applyNumberFormat="1" applyFont="1" applyFill="1">
      <alignment vertical="top"/>
    </xf>
    <xf numFmtId="173" fontId="2" fillId="0" borderId="0" xfId="63" applyNumberFormat="1" applyFont="1" applyAlignment="1">
      <alignment horizontal="right" vertical="top"/>
    </xf>
    <xf numFmtId="173" fontId="2" fillId="34" borderId="0" xfId="63" applyNumberFormat="1" applyFont="1" applyFill="1">
      <alignment vertical="top"/>
    </xf>
    <xf numFmtId="173" fontId="8" fillId="0" borderId="0" xfId="63" applyNumberFormat="1" applyFont="1" applyFill="1">
      <alignment vertical="top"/>
    </xf>
    <xf numFmtId="0" fontId="2" fillId="39" borderId="0" xfId="63" applyNumberFormat="1" applyFont="1" applyFill="1">
      <alignment vertical="top"/>
    </xf>
    <xf numFmtId="165" fontId="2" fillId="39" borderId="0" xfId="63" applyFont="1" applyFill="1">
      <alignment vertical="top"/>
    </xf>
    <xf numFmtId="168" fontId="2" fillId="0" borderId="0" xfId="4" applyFont="1" applyFill="1">
      <alignment vertical="top"/>
    </xf>
    <xf numFmtId="169" fontId="2" fillId="37" borderId="0" xfId="15" applyFont="1" applyFill="1">
      <alignment vertical="top"/>
    </xf>
    <xf numFmtId="169" fontId="2" fillId="37" borderId="0" xfId="15" applyFont="1" applyFill="1" applyBorder="1" applyAlignment="1">
      <alignment horizontal="right" vertical="top"/>
    </xf>
    <xf numFmtId="165" fontId="8" fillId="0" borderId="0" xfId="63" applyFont="1">
      <alignment vertical="top"/>
    </xf>
    <xf numFmtId="165" fontId="33" fillId="33" borderId="0" xfId="63" applyFont="1" applyFill="1">
      <alignment vertical="top"/>
    </xf>
    <xf numFmtId="0" fontId="5" fillId="0" borderId="0" xfId="65" applyNumberFormat="1">
      <alignment vertical="top"/>
    </xf>
    <xf numFmtId="0" fontId="7" fillId="0" borderId="0" xfId="66" applyFill="1">
      <alignment vertical="top"/>
    </xf>
    <xf numFmtId="0" fontId="2" fillId="0" borderId="0" xfId="67">
      <alignment horizontal="right" vertical="top"/>
    </xf>
    <xf numFmtId="174" fontId="5" fillId="0" borderId="0" xfId="65" applyBorder="1">
      <alignment vertical="top"/>
    </xf>
    <xf numFmtId="174" fontId="7" fillId="0" borderId="0" xfId="66" applyNumberFormat="1" applyBorder="1">
      <alignment vertical="top"/>
    </xf>
    <xf numFmtId="174" fontId="34" fillId="0" borderId="0" xfId="66" applyNumberFormat="1" applyFont="1" applyBorder="1">
      <alignment vertical="top"/>
    </xf>
    <xf numFmtId="174" fontId="2" fillId="0" borderId="0" xfId="67" applyNumberFormat="1" applyBorder="1">
      <alignment horizontal="right" vertical="top"/>
    </xf>
    <xf numFmtId="0" fontId="5" fillId="0" borderId="0" xfId="65" applyNumberFormat="1" applyBorder="1">
      <alignment vertical="top"/>
    </xf>
    <xf numFmtId="0" fontId="7" fillId="0" borderId="0" xfId="66" applyBorder="1">
      <alignment vertical="top"/>
    </xf>
    <xf numFmtId="0" fontId="34" fillId="0" borderId="0" xfId="66" applyFont="1" applyBorder="1">
      <alignment vertical="top"/>
    </xf>
    <xf numFmtId="0" fontId="2" fillId="0" borderId="0" xfId="67" applyBorder="1">
      <alignment horizontal="right" vertical="top"/>
    </xf>
    <xf numFmtId="0" fontId="7" fillId="0" borderId="0" xfId="66">
      <alignment vertical="top"/>
    </xf>
    <xf numFmtId="0" fontId="34" fillId="0" borderId="0" xfId="66" applyFont="1">
      <alignment vertical="top"/>
    </xf>
    <xf numFmtId="164" fontId="8" fillId="0" borderId="0" xfId="64" applyFont="1"/>
    <xf numFmtId="1" fontId="8" fillId="0" borderId="0" xfId="63" applyNumberFormat="1" applyFont="1">
      <alignment vertical="top"/>
    </xf>
    <xf numFmtId="173" fontId="5" fillId="0" borderId="0" xfId="65" applyNumberFormat="1" applyBorder="1">
      <alignment vertical="top"/>
    </xf>
    <xf numFmtId="173" fontId="7" fillId="0" borderId="0" xfId="66" applyNumberFormat="1" applyBorder="1">
      <alignment vertical="top"/>
    </xf>
    <xf numFmtId="173" fontId="34" fillId="0" borderId="0" xfId="66" applyNumberFormat="1" applyFont="1" applyBorder="1">
      <alignment vertical="top"/>
    </xf>
    <xf numFmtId="173" fontId="2" fillId="0" borderId="0" xfId="67" applyNumberFormat="1" applyBorder="1">
      <alignment horizontal="right" vertical="top"/>
    </xf>
    <xf numFmtId="0" fontId="34" fillId="0" borderId="0" xfId="66" applyFont="1" applyFill="1">
      <alignment vertical="top"/>
    </xf>
    <xf numFmtId="0" fontId="5" fillId="0" borderId="0" xfId="65" applyNumberFormat="1" applyFill="1">
      <alignment vertical="top"/>
    </xf>
    <xf numFmtId="0" fontId="2" fillId="0" borderId="0" xfId="67" applyFill="1">
      <alignment horizontal="right" vertical="top"/>
    </xf>
    <xf numFmtId="165" fontId="2" fillId="0" borderId="0" xfId="63" applyFont="1" applyFill="1">
      <alignment vertical="top"/>
    </xf>
    <xf numFmtId="164" fontId="8" fillId="0" borderId="0" xfId="64" applyFont="1" applyBorder="1" applyAlignment="1">
      <alignment vertical="top"/>
    </xf>
    <xf numFmtId="165" fontId="8" fillId="0" borderId="0" xfId="63" applyFont="1" applyBorder="1">
      <alignment vertical="top"/>
    </xf>
    <xf numFmtId="165" fontId="35" fillId="0" borderId="0" xfId="63" applyFont="1" applyBorder="1">
      <alignment vertical="top"/>
    </xf>
    <xf numFmtId="175" fontId="5" fillId="0" borderId="0" xfId="65" applyNumberFormat="1" applyFill="1">
      <alignment vertical="top"/>
    </xf>
    <xf numFmtId="175" fontId="7" fillId="0" borderId="0" xfId="66" applyNumberFormat="1">
      <alignment vertical="top"/>
    </xf>
    <xf numFmtId="175" fontId="34" fillId="0" borderId="0" xfId="66" applyNumberFormat="1" applyFont="1">
      <alignment vertical="top"/>
    </xf>
    <xf numFmtId="175" fontId="2" fillId="0" borderId="0" xfId="67" applyNumberFormat="1">
      <alignment horizontal="right" vertical="top"/>
    </xf>
    <xf numFmtId="175" fontId="2" fillId="0" borderId="0" xfId="15" applyNumberFormat="1" applyFont="1">
      <alignment vertical="top"/>
    </xf>
    <xf numFmtId="175" fontId="2" fillId="40" borderId="0" xfId="15" applyNumberFormat="1" applyFont="1" applyFill="1">
      <alignment vertical="top"/>
    </xf>
    <xf numFmtId="176" fontId="5" fillId="0" borderId="0" xfId="65" applyNumberFormat="1" applyFill="1">
      <alignment vertical="top"/>
    </xf>
    <xf numFmtId="176" fontId="7" fillId="0" borderId="0" xfId="66" applyNumberFormat="1" applyFill="1">
      <alignment vertical="top"/>
    </xf>
    <xf numFmtId="176" fontId="34" fillId="0" borderId="0" xfId="66" applyNumberFormat="1" applyFont="1" applyFill="1">
      <alignment vertical="top"/>
    </xf>
    <xf numFmtId="176" fontId="2" fillId="0" borderId="0" xfId="67" applyNumberFormat="1" applyFill="1">
      <alignment horizontal="right" vertical="top"/>
    </xf>
    <xf numFmtId="176" fontId="2" fillId="0" borderId="0" xfId="63" applyNumberFormat="1" applyFont="1" applyFill="1">
      <alignment vertical="top"/>
    </xf>
    <xf numFmtId="177" fontId="5" fillId="0" borderId="0" xfId="65" applyNumberFormat="1" applyFill="1">
      <alignment vertical="top"/>
    </xf>
    <xf numFmtId="177" fontId="7" fillId="0" borderId="0" xfId="66" applyNumberFormat="1">
      <alignment vertical="top"/>
    </xf>
    <xf numFmtId="177" fontId="34" fillId="0" borderId="0" xfId="66" applyNumberFormat="1" applyFont="1">
      <alignment vertical="top"/>
    </xf>
    <xf numFmtId="177" fontId="2" fillId="0" borderId="0" xfId="67" applyNumberFormat="1">
      <alignment horizontal="right" vertical="top"/>
    </xf>
    <xf numFmtId="164" fontId="35" fillId="0" borderId="0" xfId="64" applyFont="1" applyAlignment="1">
      <alignment vertical="top"/>
    </xf>
    <xf numFmtId="172" fontId="35" fillId="0" borderId="0" xfId="16" applyFont="1">
      <alignment vertical="top"/>
    </xf>
    <xf numFmtId="172" fontId="35" fillId="0" borderId="0" xfId="16" applyFont="1" applyFill="1">
      <alignment vertical="top"/>
    </xf>
    <xf numFmtId="174" fontId="5" fillId="0" borderId="0" xfId="65" applyFill="1">
      <alignment vertical="top"/>
    </xf>
    <xf numFmtId="174" fontId="7" fillId="0" borderId="0" xfId="66" applyNumberFormat="1">
      <alignment vertical="top"/>
    </xf>
    <xf numFmtId="174" fontId="34" fillId="0" borderId="0" xfId="66" applyNumberFormat="1" applyFont="1">
      <alignment vertical="top"/>
    </xf>
    <xf numFmtId="174" fontId="2" fillId="0" borderId="0" xfId="67" applyNumberFormat="1">
      <alignment horizontal="right" vertical="top"/>
    </xf>
    <xf numFmtId="174" fontId="7" fillId="0" borderId="0" xfId="66" applyNumberFormat="1" applyFill="1">
      <alignment vertical="top"/>
    </xf>
    <xf numFmtId="174" fontId="34" fillId="0" borderId="0" xfId="66" applyNumberFormat="1" applyFont="1" applyFill="1">
      <alignment vertical="top"/>
    </xf>
    <xf numFmtId="174" fontId="2" fillId="0" borderId="0" xfId="67" applyNumberFormat="1" applyFill="1">
      <alignment horizontal="right" vertical="top"/>
    </xf>
    <xf numFmtId="164" fontId="4" fillId="0" borderId="0" xfId="64" applyFont="1" applyFill="1" applyAlignment="1">
      <alignment vertical="top"/>
    </xf>
    <xf numFmtId="165" fontId="4" fillId="0" borderId="0" xfId="63" applyFont="1" applyFill="1">
      <alignment vertical="top"/>
    </xf>
    <xf numFmtId="168" fontId="4" fillId="0" borderId="0" xfId="4" applyFont="1" applyFill="1">
      <alignment vertical="top"/>
    </xf>
    <xf numFmtId="168" fontId="4" fillId="37" borderId="0" xfId="4" applyFont="1" applyFill="1">
      <alignment vertical="top"/>
    </xf>
    <xf numFmtId="178" fontId="5" fillId="0" borderId="0" xfId="65" applyNumberFormat="1" applyFill="1">
      <alignment vertical="top"/>
    </xf>
    <xf numFmtId="178" fontId="7" fillId="0" borderId="0" xfId="66" applyNumberFormat="1" applyFill="1">
      <alignment vertical="top"/>
    </xf>
    <xf numFmtId="178" fontId="34" fillId="0" borderId="0" xfId="66" applyNumberFormat="1" applyFont="1" applyFill="1">
      <alignment vertical="top"/>
    </xf>
    <xf numFmtId="178" fontId="2" fillId="0" borderId="0" xfId="67" applyNumberFormat="1" applyFill="1">
      <alignment horizontal="right" vertical="top"/>
    </xf>
    <xf numFmtId="178" fontId="2" fillId="0" borderId="0" xfId="63" applyNumberFormat="1" applyFont="1" applyFill="1">
      <alignment vertical="top"/>
    </xf>
    <xf numFmtId="173" fontId="2" fillId="0" borderId="0" xfId="63" applyNumberFormat="1" applyFont="1" applyFill="1">
      <alignment vertical="top"/>
    </xf>
    <xf numFmtId="0" fontId="5" fillId="0" borderId="0" xfId="65" applyNumberFormat="1" applyFill="1" applyBorder="1">
      <alignment vertical="top"/>
    </xf>
    <xf numFmtId="177" fontId="7" fillId="0" borderId="0" xfId="66" applyNumberFormat="1" applyFill="1">
      <alignment vertical="top"/>
    </xf>
    <xf numFmtId="177" fontId="34" fillId="0" borderId="0" xfId="66" applyNumberFormat="1" applyFont="1" applyFill="1">
      <alignment vertical="top"/>
    </xf>
    <xf numFmtId="177" fontId="2" fillId="0" borderId="0" xfId="67" applyNumberFormat="1" applyFill="1">
      <alignment horizontal="right" vertical="top"/>
    </xf>
    <xf numFmtId="164" fontId="35" fillId="0" borderId="0" xfId="64" applyFont="1" applyFill="1" applyAlignment="1">
      <alignment vertical="top"/>
    </xf>
    <xf numFmtId="164" fontId="8" fillId="0" borderId="0" xfId="64" applyFont="1" applyAlignment="1">
      <alignment vertical="top"/>
    </xf>
    <xf numFmtId="168" fontId="8" fillId="0" borderId="0" xfId="4" applyFont="1">
      <alignment vertical="top"/>
    </xf>
    <xf numFmtId="177" fontId="5" fillId="0" borderId="0" xfId="65" applyNumberFormat="1">
      <alignment vertical="top"/>
    </xf>
    <xf numFmtId="164" fontId="36" fillId="0" borderId="0" xfId="64" applyFont="1" applyAlignment="1">
      <alignment vertical="top"/>
    </xf>
    <xf numFmtId="165" fontId="36" fillId="0" borderId="0" xfId="63" applyFont="1">
      <alignment vertical="top"/>
    </xf>
    <xf numFmtId="164" fontId="8" fillId="0" borderId="0" xfId="64" applyFont="1" applyFill="1" applyAlignment="1">
      <alignment vertical="top"/>
    </xf>
    <xf numFmtId="168" fontId="8" fillId="0" borderId="0" xfId="4" applyFont="1" applyFill="1">
      <alignment vertical="top"/>
    </xf>
    <xf numFmtId="168" fontId="8" fillId="37" borderId="0" xfId="4" applyFont="1" applyFill="1">
      <alignment vertical="top"/>
    </xf>
    <xf numFmtId="165" fontId="4" fillId="0" borderId="0" xfId="63" applyFont="1">
      <alignment vertical="top"/>
    </xf>
    <xf numFmtId="165" fontId="4" fillId="37" borderId="0" xfId="63" applyFont="1" applyFill="1">
      <alignment vertical="top"/>
    </xf>
    <xf numFmtId="165" fontId="2" fillId="38" borderId="0" xfId="63" applyFont="1" applyFill="1" applyAlignment="1">
      <alignment horizontal="right" vertical="top"/>
    </xf>
    <xf numFmtId="165" fontId="8" fillId="0" borderId="0" xfId="63" applyFont="1" applyFill="1">
      <alignment vertical="top"/>
    </xf>
    <xf numFmtId="169" fontId="5" fillId="0" borderId="0" xfId="65" applyNumberFormat="1" applyFill="1">
      <alignment vertical="top"/>
    </xf>
    <xf numFmtId="169" fontId="7" fillId="0" borderId="0" xfId="66" applyNumberFormat="1" applyFill="1">
      <alignment vertical="top"/>
    </xf>
    <xf numFmtId="169" fontId="34" fillId="0" borderId="0" xfId="66" applyNumberFormat="1" applyFont="1" applyFill="1">
      <alignment vertical="top"/>
    </xf>
    <xf numFmtId="169" fontId="2" fillId="0" borderId="0" xfId="67" applyNumberFormat="1" applyFill="1">
      <alignment horizontal="right" vertical="top"/>
    </xf>
    <xf numFmtId="164" fontId="36" fillId="0" borderId="0" xfId="64" applyFont="1" applyFill="1" applyAlignment="1">
      <alignment vertical="top"/>
    </xf>
    <xf numFmtId="169" fontId="37" fillId="0" borderId="0" xfId="15" applyFont="1" applyFill="1">
      <alignment vertical="top"/>
    </xf>
    <xf numFmtId="169" fontId="36" fillId="0" borderId="0" xfId="15" applyFont="1" applyFill="1">
      <alignment vertical="top"/>
    </xf>
    <xf numFmtId="165" fontId="5" fillId="0" borderId="0" xfId="65" applyNumberFormat="1" applyFill="1">
      <alignment vertical="top"/>
    </xf>
    <xf numFmtId="0" fontId="35" fillId="0" borderId="0" xfId="69" applyNumberFormat="1">
      <alignment vertical="top"/>
    </xf>
    <xf numFmtId="164" fontId="35" fillId="0" borderId="0" xfId="63" applyNumberFormat="1" applyFont="1" applyFill="1">
      <alignment vertical="top"/>
    </xf>
    <xf numFmtId="174" fontId="5" fillId="0" borderId="0" xfId="65">
      <alignment vertical="top"/>
    </xf>
    <xf numFmtId="0" fontId="2" fillId="0" borderId="0" xfId="63" applyNumberFormat="1" applyFont="1">
      <alignment vertical="top"/>
    </xf>
    <xf numFmtId="165" fontId="9" fillId="40" borderId="0" xfId="63" applyFont="1" applyFill="1">
      <alignment vertical="top"/>
    </xf>
    <xf numFmtId="165" fontId="8" fillId="40" borderId="0" xfId="63" applyFill="1">
      <alignment vertical="top"/>
    </xf>
    <xf numFmtId="170" fontId="5" fillId="0" borderId="0" xfId="63" applyNumberFormat="1" applyFont="1" applyFill="1">
      <alignment vertical="top"/>
    </xf>
    <xf numFmtId="0" fontId="9" fillId="0" borderId="0" xfId="0" applyFont="1"/>
    <xf numFmtId="165" fontId="6" fillId="38" borderId="0" xfId="63" applyFont="1" applyFill="1">
      <alignment vertical="top"/>
    </xf>
    <xf numFmtId="0" fontId="8" fillId="0" borderId="0" xfId="0" applyFont="1"/>
    <xf numFmtId="0" fontId="6" fillId="0" borderId="0" xfId="0" applyFont="1"/>
    <xf numFmtId="0" fontId="2" fillId="0" borderId="0" xfId="0" applyFont="1"/>
    <xf numFmtId="0" fontId="8" fillId="0" borderId="0" xfId="0" applyFont="1" applyAlignment="1">
      <alignment vertical="top"/>
    </xf>
    <xf numFmtId="179" fontId="2" fillId="0" borderId="0" xfId="0" applyNumberFormat="1" applyFont="1" applyAlignment="1">
      <alignment vertical="top"/>
    </xf>
    <xf numFmtId="0" fontId="10" fillId="0" borderId="0" xfId="0" applyFont="1"/>
    <xf numFmtId="0" fontId="45" fillId="0" borderId="0" xfId="0" applyFont="1"/>
    <xf numFmtId="166" fontId="2" fillId="34" borderId="10" xfId="62" applyNumberFormat="1" applyFont="1" applyFill="1" applyBorder="1" applyAlignment="1">
      <alignment horizontal="center" vertical="top"/>
    </xf>
    <xf numFmtId="166" fontId="6" fillId="34" borderId="10" xfId="62" applyNumberFormat="1" applyFont="1" applyFill="1" applyBorder="1" applyAlignment="1">
      <alignment horizontal="center" vertical="top"/>
    </xf>
    <xf numFmtId="0" fontId="39" fillId="0" borderId="0" xfId="0" applyFont="1"/>
    <xf numFmtId="166" fontId="39" fillId="0" borderId="0" xfId="62" applyNumberFormat="1" applyFont="1"/>
    <xf numFmtId="10" fontId="9" fillId="0" borderId="0" xfId="0" applyNumberFormat="1" applyFont="1"/>
    <xf numFmtId="0" fontId="7" fillId="52" borderId="0" xfId="3" applyFont="1" applyFill="1" applyAlignment="1">
      <alignment vertical="top"/>
    </xf>
    <xf numFmtId="0" fontId="2" fillId="52" borderId="0" xfId="3" applyFont="1" applyFill="1" applyAlignment="1">
      <alignment vertical="top"/>
    </xf>
    <xf numFmtId="164" fontId="2" fillId="52" borderId="0" xfId="64" applyFont="1" applyFill="1" applyBorder="1" applyAlignment="1">
      <alignment vertical="top"/>
    </xf>
    <xf numFmtId="165" fontId="5" fillId="52" borderId="0" xfId="63" applyFont="1" applyFill="1" applyBorder="1">
      <alignment vertical="top"/>
    </xf>
    <xf numFmtId="173" fontId="2" fillId="52" borderId="0" xfId="63" applyNumberFormat="1" applyFont="1" applyFill="1" applyBorder="1">
      <alignment vertical="top"/>
    </xf>
    <xf numFmtId="10" fontId="2" fillId="34" borderId="10" xfId="62" applyNumberFormat="1" applyFont="1" applyFill="1" applyBorder="1" applyAlignment="1">
      <alignment horizontal="center" vertical="top"/>
    </xf>
    <xf numFmtId="9" fontId="39" fillId="0" borderId="0" xfId="62" applyFont="1"/>
    <xf numFmtId="166" fontId="6" fillId="0" borderId="0" xfId="62" applyNumberFormat="1" applyFont="1"/>
    <xf numFmtId="182" fontId="2" fillId="34" borderId="10" xfId="1" applyNumberFormat="1" applyFont="1" applyFill="1" applyBorder="1" applyAlignment="1">
      <alignment horizontal="center" vertical="top"/>
    </xf>
    <xf numFmtId="0" fontId="8" fillId="52" borderId="0" xfId="0" applyFont="1" applyFill="1"/>
    <xf numFmtId="182" fontId="8" fillId="0" borderId="0" xfId="0" applyNumberFormat="1" applyFont="1"/>
    <xf numFmtId="182" fontId="6" fillId="0" borderId="0" xfId="0" applyNumberFormat="1" applyFont="1"/>
    <xf numFmtId="0" fontId="30" fillId="0" borderId="0" xfId="0" applyFont="1"/>
    <xf numFmtId="0" fontId="9" fillId="52" borderId="0" xfId="0" applyFont="1" applyFill="1"/>
    <xf numFmtId="2" fontId="8" fillId="0" borderId="0" xfId="0" applyNumberFormat="1" applyFont="1"/>
    <xf numFmtId="164" fontId="8" fillId="0" borderId="0" xfId="61" applyFont="1"/>
    <xf numFmtId="164" fontId="6" fillId="0" borderId="0" xfId="61" applyFont="1"/>
    <xf numFmtId="9" fontId="8" fillId="0" borderId="0" xfId="62" applyFont="1"/>
    <xf numFmtId="166" fontId="6" fillId="0" borderId="0" xfId="62" applyNumberFormat="1" applyFont="1" applyFill="1"/>
    <xf numFmtId="164" fontId="8" fillId="0" borderId="0" xfId="0" applyNumberFormat="1" applyFont="1"/>
    <xf numFmtId="43" fontId="8" fillId="0" borderId="0" xfId="0" applyNumberFormat="1" applyFont="1"/>
    <xf numFmtId="166" fontId="8" fillId="0" borderId="0" xfId="62" applyNumberFormat="1" applyFont="1"/>
    <xf numFmtId="9" fontId="8" fillId="0" borderId="0" xfId="0" applyNumberFormat="1" applyFont="1"/>
    <xf numFmtId="165" fontId="8" fillId="40" borderId="0" xfId="63" applyFont="1" applyFill="1">
      <alignment vertical="top"/>
    </xf>
    <xf numFmtId="2" fontId="2" fillId="0" borderId="0" xfId="0" applyNumberFormat="1" applyFont="1"/>
    <xf numFmtId="180" fontId="2" fillId="0" borderId="0" xfId="63" applyNumberFormat="1" applyFont="1" applyBorder="1">
      <alignment vertical="top"/>
    </xf>
    <xf numFmtId="180" fontId="8" fillId="0" borderId="0" xfId="0" applyNumberFormat="1" applyFont="1"/>
    <xf numFmtId="164" fontId="2" fillId="0" borderId="0" xfId="61" applyFont="1" applyFill="1" applyBorder="1" applyAlignment="1">
      <alignment vertical="top"/>
    </xf>
    <xf numFmtId="166" fontId="8" fillId="0" borderId="0" xfId="0" applyNumberFormat="1" applyFont="1"/>
    <xf numFmtId="166" fontId="6" fillId="0" borderId="0" xfId="0" applyNumberFormat="1" applyFont="1"/>
    <xf numFmtId="10" fontId="6" fillId="0" borderId="0" xfId="0" applyNumberFormat="1" applyFont="1"/>
    <xf numFmtId="182" fontId="6" fillId="34" borderId="10" xfId="1" applyNumberFormat="1" applyFont="1" applyFill="1" applyBorder="1" applyAlignment="1">
      <alignment horizontal="center" vertical="top"/>
    </xf>
    <xf numFmtId="180" fontId="6" fillId="0" borderId="0" xfId="0" applyNumberFormat="1" applyFont="1"/>
    <xf numFmtId="164" fontId="6" fillId="0" borderId="0" xfId="61" applyFont="1" applyFill="1"/>
    <xf numFmtId="182" fontId="6" fillId="53" borderId="10" xfId="1" applyNumberFormat="1" applyFont="1" applyFill="1" applyBorder="1" applyAlignment="1">
      <alignment horizontal="center" vertical="top"/>
    </xf>
    <xf numFmtId="0" fontId="46" fillId="0" borderId="0" xfId="0" applyFont="1"/>
    <xf numFmtId="0" fontId="5" fillId="0" borderId="0" xfId="0" applyFont="1" applyAlignment="1">
      <alignment vertical="top"/>
    </xf>
    <xf numFmtId="165" fontId="34" fillId="33" borderId="0" xfId="63" applyFont="1" applyFill="1">
      <alignment vertical="top"/>
    </xf>
    <xf numFmtId="165" fontId="8" fillId="33" borderId="0" xfId="63" applyFont="1" applyFill="1">
      <alignment vertical="top"/>
    </xf>
    <xf numFmtId="164" fontId="8" fillId="33" borderId="0" xfId="64" applyFont="1" applyFill="1"/>
    <xf numFmtId="182" fontId="6" fillId="0" borderId="0" xfId="61" applyNumberFormat="1" applyFont="1"/>
    <xf numFmtId="167" fontId="4" fillId="0" borderId="0" xfId="2" applyFont="1">
      <alignment vertical="top"/>
    </xf>
    <xf numFmtId="164" fontId="6" fillId="0" borderId="0" xfId="61" applyFont="1" applyFill="1" applyBorder="1" applyAlignment="1">
      <alignment vertical="top"/>
    </xf>
    <xf numFmtId="164" fontId="2" fillId="0" borderId="0" xfId="61" applyFont="1"/>
    <xf numFmtId="0" fontId="34" fillId="0" borderId="0" xfId="0" applyFont="1"/>
    <xf numFmtId="2" fontId="4" fillId="0" borderId="0" xfId="0" applyNumberFormat="1" applyFont="1"/>
    <xf numFmtId="0" fontId="6" fillId="0" borderId="0" xfId="0" applyFont="1" applyAlignment="1">
      <alignment vertical="top"/>
    </xf>
    <xf numFmtId="0" fontId="2" fillId="0" borderId="0" xfId="0" applyFont="1" applyAlignment="1">
      <alignment vertical="top"/>
    </xf>
    <xf numFmtId="183" fontId="2" fillId="0" borderId="0" xfId="0" applyNumberFormat="1" applyFont="1" applyAlignment="1">
      <alignment vertical="top"/>
    </xf>
    <xf numFmtId="164" fontId="2" fillId="0" borderId="0" xfId="61" applyFont="1" applyFill="1" applyAlignment="1">
      <alignment vertical="top"/>
    </xf>
    <xf numFmtId="9" fontId="8" fillId="0" borderId="0" xfId="62" applyFont="1" applyFill="1"/>
    <xf numFmtId="10" fontId="6" fillId="0" borderId="0" xfId="62" applyNumberFormat="1" applyFont="1" applyFill="1" applyAlignment="1">
      <alignment vertical="top"/>
    </xf>
    <xf numFmtId="164" fontId="6" fillId="0" borderId="0" xfId="61" applyFont="1" applyFill="1" applyAlignment="1">
      <alignment vertical="top"/>
    </xf>
    <xf numFmtId="10" fontId="2" fillId="0" borderId="0" xfId="62" applyNumberFormat="1" applyFont="1" applyBorder="1" applyAlignment="1">
      <alignment vertical="top"/>
    </xf>
    <xf numFmtId="166" fontId="8" fillId="0" borderId="0" xfId="62" applyNumberFormat="1" applyFont="1" applyFill="1"/>
    <xf numFmtId="185" fontId="8" fillId="0" borderId="0" xfId="0" applyNumberFormat="1" applyFont="1"/>
    <xf numFmtId="164" fontId="8" fillId="0" borderId="0" xfId="61" applyFont="1" applyFill="1"/>
    <xf numFmtId="181" fontId="8" fillId="0" borderId="0" xfId="61" applyNumberFormat="1" applyFont="1" applyFill="1"/>
    <xf numFmtId="181" fontId="8" fillId="0" borderId="0" xfId="0" applyNumberFormat="1" applyFont="1"/>
    <xf numFmtId="186" fontId="8" fillId="0" borderId="0" xfId="0" applyNumberFormat="1" applyFont="1"/>
    <xf numFmtId="164" fontId="2" fillId="0" borderId="0" xfId="61" applyFont="1" applyFill="1"/>
    <xf numFmtId="0" fontId="50" fillId="55" borderId="0" xfId="102" applyFont="1" applyFill="1" applyBorder="1"/>
    <xf numFmtId="0" fontId="51" fillId="55" borderId="11" xfId="0" applyFont="1" applyFill="1" applyBorder="1"/>
    <xf numFmtId="0" fontId="51" fillId="55" borderId="0" xfId="0" applyFont="1" applyFill="1"/>
    <xf numFmtId="0" fontId="52" fillId="55" borderId="0" xfId="76" applyFont="1" applyFill="1" applyBorder="1" applyAlignment="1" applyProtection="1"/>
    <xf numFmtId="0" fontId="53" fillId="0" borderId="0" xfId="103" applyFont="1" applyFill="1" applyBorder="1" applyAlignment="1">
      <alignment vertical="center"/>
    </xf>
    <xf numFmtId="0" fontId="8" fillId="0" borderId="0" xfId="0" applyFont="1" applyAlignment="1">
      <alignment vertical="center"/>
    </xf>
    <xf numFmtId="0" fontId="54" fillId="55" borderId="0" xfId="101" applyFont="1" applyFill="1"/>
    <xf numFmtId="14" fontId="51" fillId="55" borderId="0" xfId="0" applyNumberFormat="1" applyFont="1" applyFill="1" applyAlignment="1">
      <alignment horizontal="left"/>
    </xf>
    <xf numFmtId="165" fontId="2" fillId="38" borderId="0" xfId="63" applyFont="1" applyFill="1" applyAlignment="1">
      <alignment horizontal="center" vertical="top"/>
    </xf>
    <xf numFmtId="0" fontId="55" fillId="36" borderId="0" xfId="0" applyFont="1" applyFill="1" applyAlignment="1">
      <alignment vertical="top"/>
    </xf>
    <xf numFmtId="0" fontId="10" fillId="36" borderId="0" xfId="0" applyFont="1" applyFill="1" applyAlignment="1">
      <alignment vertical="top"/>
    </xf>
    <xf numFmtId="0" fontId="55" fillId="36" borderId="0" xfId="0" applyFont="1" applyFill="1" applyAlignment="1">
      <alignment horizontal="left" vertical="top"/>
    </xf>
    <xf numFmtId="0" fontId="7"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center"/>
    </xf>
    <xf numFmtId="0" fontId="2" fillId="56" borderId="0" xfId="0" applyFont="1" applyFill="1" applyAlignment="1">
      <alignment horizontal="left" vertical="top"/>
    </xf>
    <xf numFmtId="0" fontId="2" fillId="0" borderId="0" xfId="0" applyFont="1" applyAlignment="1">
      <alignment horizontal="left" vertical="top"/>
    </xf>
    <xf numFmtId="0" fontId="2" fillId="57" borderId="0" xfId="0" applyFont="1" applyFill="1" applyAlignment="1">
      <alignment horizontal="left" vertical="top"/>
    </xf>
    <xf numFmtId="0" fontId="2" fillId="58" borderId="0" xfId="0" applyFont="1" applyFill="1" applyAlignment="1">
      <alignment horizontal="left" vertical="top"/>
    </xf>
    <xf numFmtId="0" fontId="2" fillId="50" borderId="0" xfId="0" applyFont="1" applyFill="1" applyAlignment="1">
      <alignment horizontal="left" vertical="top"/>
    </xf>
    <xf numFmtId="0" fontId="2" fillId="49" borderId="0" xfId="0" applyFont="1" applyFill="1" applyAlignment="1">
      <alignment horizontal="left" vertical="top"/>
    </xf>
    <xf numFmtId="0" fontId="35" fillId="0" borderId="0" xfId="0" applyFont="1" applyAlignment="1">
      <alignment vertical="top"/>
    </xf>
    <xf numFmtId="0" fontId="36" fillId="0" borderId="0" xfId="0" applyFont="1" applyAlignment="1">
      <alignment vertical="top"/>
    </xf>
    <xf numFmtId="0" fontId="2" fillId="56" borderId="0" xfId="0" applyFont="1" applyFill="1" applyAlignment="1">
      <alignment vertical="top"/>
    </xf>
    <xf numFmtId="0" fontId="2" fillId="59" borderId="0" xfId="0" applyFont="1" applyFill="1" applyAlignment="1">
      <alignment vertical="top"/>
    </xf>
    <xf numFmtId="0" fontId="2" fillId="57" borderId="0" xfId="0" applyFont="1" applyFill="1" applyAlignment="1">
      <alignment vertical="top"/>
    </xf>
    <xf numFmtId="0" fontId="35" fillId="57" borderId="0" xfId="0" applyFont="1" applyFill="1" applyAlignment="1">
      <alignment vertical="top"/>
    </xf>
    <xf numFmtId="0" fontId="2" fillId="58" borderId="0" xfId="0" applyFont="1" applyFill="1" applyAlignment="1">
      <alignment vertical="top"/>
    </xf>
    <xf numFmtId="0" fontId="2" fillId="50" borderId="0" xfId="0" applyFont="1" applyFill="1" applyAlignment="1">
      <alignment vertical="top"/>
    </xf>
    <xf numFmtId="0" fontId="2" fillId="60" borderId="0" xfId="0" applyFont="1" applyFill="1" applyAlignment="1">
      <alignment vertical="top"/>
    </xf>
    <xf numFmtId="0" fontId="2" fillId="49" borderId="0" xfId="0" applyFont="1" applyFill="1" applyAlignment="1">
      <alignment vertical="top"/>
    </xf>
    <xf numFmtId="0" fontId="2" fillId="61" borderId="0" xfId="0" applyFont="1" applyFill="1" applyAlignment="1">
      <alignment vertical="top"/>
    </xf>
    <xf numFmtId="0" fontId="2" fillId="62" borderId="0" xfId="0" applyFont="1" applyFill="1" applyAlignment="1">
      <alignment vertical="top"/>
    </xf>
    <xf numFmtId="0" fontId="2" fillId="63" borderId="0" xfId="0" applyFont="1" applyFill="1" applyAlignment="1">
      <alignment vertical="top"/>
    </xf>
    <xf numFmtId="165" fontId="9" fillId="57" borderId="0" xfId="104" applyFont="1" applyFill="1">
      <alignment vertical="top"/>
    </xf>
    <xf numFmtId="0" fontId="57" fillId="57" borderId="0" xfId="104" applyNumberFormat="1" applyFont="1" applyFill="1" applyAlignment="1">
      <alignment horizontal="left" vertical="center" wrapText="1"/>
    </xf>
    <xf numFmtId="165" fontId="9" fillId="57" borderId="0" xfId="104" applyFont="1" applyFill="1" applyAlignment="1">
      <alignment wrapText="1"/>
    </xf>
    <xf numFmtId="165" fontId="9" fillId="57" borderId="0" xfId="104" applyFont="1" applyFill="1" applyAlignment="1">
      <alignment vertical="top" wrapText="1"/>
    </xf>
    <xf numFmtId="165" fontId="8" fillId="57" borderId="0" xfId="104" applyFont="1" applyFill="1">
      <alignment vertical="top"/>
    </xf>
    <xf numFmtId="165" fontId="31" fillId="33" borderId="0" xfId="1" applyFont="1" applyFill="1">
      <alignment vertical="top"/>
    </xf>
    <xf numFmtId="165" fontId="2" fillId="0" borderId="0" xfId="1">
      <alignment vertical="top"/>
    </xf>
    <xf numFmtId="165" fontId="0" fillId="0" borderId="0" xfId="1" applyFont="1">
      <alignment vertical="top"/>
    </xf>
    <xf numFmtId="165" fontId="0" fillId="40" borderId="12" xfId="1" applyFont="1" applyFill="1" applyBorder="1">
      <alignment vertical="top"/>
    </xf>
    <xf numFmtId="165" fontId="2" fillId="39" borderId="12" xfId="1" applyFill="1" applyBorder="1">
      <alignment vertical="top"/>
    </xf>
    <xf numFmtId="165" fontId="2" fillId="40" borderId="12" xfId="1" applyFont="1" applyFill="1" applyBorder="1">
      <alignment vertical="top"/>
    </xf>
    <xf numFmtId="0" fontId="2" fillId="58" borderId="12" xfId="0" applyFont="1" applyFill="1" applyBorder="1" applyAlignment="1">
      <alignment horizontal="left" vertical="top"/>
    </xf>
    <xf numFmtId="165" fontId="2" fillId="50" borderId="12" xfId="1" applyFont="1" applyFill="1" applyBorder="1">
      <alignment vertical="top"/>
    </xf>
    <xf numFmtId="165" fontId="2" fillId="0" borderId="0" xfId="1" applyAlignment="1">
      <alignment vertical="top" wrapText="1"/>
    </xf>
    <xf numFmtId="165" fontId="35" fillId="0" borderId="0" xfId="1" applyFont="1" applyBorder="1">
      <alignment vertical="top"/>
    </xf>
    <xf numFmtId="165" fontId="2" fillId="40" borderId="12" xfId="1" applyFill="1" applyBorder="1">
      <alignment vertical="top"/>
    </xf>
    <xf numFmtId="0" fontId="2" fillId="53" borderId="0" xfId="3" applyFont="1" applyFill="1" applyAlignment="1">
      <alignment vertical="top"/>
    </xf>
    <xf numFmtId="0" fontId="5" fillId="53" borderId="0" xfId="3" applyFont="1" applyFill="1" applyAlignment="1">
      <alignment vertical="top"/>
    </xf>
    <xf numFmtId="0" fontId="7" fillId="53" borderId="0" xfId="3" applyFont="1" applyFill="1" applyAlignment="1">
      <alignment vertical="top"/>
    </xf>
    <xf numFmtId="165" fontId="5" fillId="53" borderId="0" xfId="63" applyFont="1" applyFill="1" applyBorder="1">
      <alignment vertical="top"/>
    </xf>
    <xf numFmtId="173" fontId="2" fillId="53" borderId="0" xfId="63" applyNumberFormat="1" applyFont="1" applyFill="1" applyBorder="1">
      <alignment vertical="top"/>
    </xf>
    <xf numFmtId="10" fontId="2" fillId="53" borderId="0" xfId="62" applyNumberFormat="1" applyFont="1" applyFill="1" applyBorder="1" applyAlignment="1">
      <alignment vertical="top"/>
    </xf>
    <xf numFmtId="0" fontId="8" fillId="53" borderId="0" xfId="0" applyFont="1" applyFill="1"/>
    <xf numFmtId="2" fontId="2" fillId="53" borderId="0" xfId="3" applyNumberFormat="1" applyFont="1" applyFill="1" applyAlignment="1">
      <alignment vertical="top"/>
    </xf>
    <xf numFmtId="2" fontId="2" fillId="0" borderId="0" xfId="3" applyNumberFormat="1" applyFont="1" applyAlignment="1">
      <alignment vertical="top"/>
    </xf>
    <xf numFmtId="9" fontId="6" fillId="0" borderId="0" xfId="62" applyFont="1"/>
    <xf numFmtId="0" fontId="58" fillId="0" borderId="0" xfId="0" applyFont="1" applyAlignment="1">
      <alignment vertical="top"/>
    </xf>
    <xf numFmtId="0" fontId="2" fillId="64" borderId="13" xfId="0" applyFont="1" applyFill="1" applyBorder="1" applyAlignment="1">
      <alignment horizontal="center" vertical="center"/>
    </xf>
    <xf numFmtId="0" fontId="2" fillId="64" borderId="12" xfId="0" applyFont="1" applyFill="1" applyBorder="1" applyAlignment="1">
      <alignment horizontal="center" vertical="center"/>
    </xf>
    <xf numFmtId="0" fontId="2" fillId="64" borderId="14" xfId="0" applyFont="1" applyFill="1" applyBorder="1" applyAlignment="1">
      <alignment horizontal="center" vertical="center" wrapText="1"/>
    </xf>
    <xf numFmtId="165" fontId="8" fillId="0" borderId="0" xfId="0" applyNumberFormat="1" applyFont="1"/>
    <xf numFmtId="0" fontId="4" fillId="0" borderId="0" xfId="0" applyFont="1"/>
    <xf numFmtId="9" fontId="6" fillId="0" borderId="0" xfId="62" applyFont="1" applyFill="1"/>
    <xf numFmtId="184" fontId="8" fillId="0" borderId="0" xfId="0" applyNumberFormat="1" applyFont="1"/>
    <xf numFmtId="164" fontId="4" fillId="0" borderId="0" xfId="0" applyNumberFormat="1" applyFont="1"/>
    <xf numFmtId="43" fontId="4" fillId="0" borderId="0" xfId="0" applyNumberFormat="1" applyFont="1"/>
    <xf numFmtId="9" fontId="2" fillId="0" borderId="0" xfId="62" applyFont="1" applyFill="1"/>
    <xf numFmtId="164" fontId="4" fillId="0" borderId="0" xfId="61" applyFont="1" applyFill="1"/>
    <xf numFmtId="43" fontId="2" fillId="0" borderId="0" xfId="0" applyNumberFormat="1" applyFont="1"/>
    <xf numFmtId="2" fontId="6" fillId="0" borderId="0" xfId="0" applyNumberFormat="1" applyFont="1"/>
    <xf numFmtId="0" fontId="7" fillId="0" borderId="0" xfId="0" applyFont="1"/>
    <xf numFmtId="164" fontId="6" fillId="0" borderId="0" xfId="0" applyNumberFormat="1" applyFont="1"/>
    <xf numFmtId="165" fontId="5" fillId="0" borderId="0" xfId="63" applyFont="1" applyFill="1" applyBorder="1">
      <alignment vertical="top"/>
    </xf>
    <xf numFmtId="166" fontId="2" fillId="0" borderId="0" xfId="62" applyNumberFormat="1" applyFont="1" applyFill="1"/>
    <xf numFmtId="187" fontId="8" fillId="0" borderId="0" xfId="0" applyNumberFormat="1" applyFont="1"/>
    <xf numFmtId="164" fontId="2" fillId="53" borderId="0" xfId="61" applyFont="1" applyFill="1" applyAlignment="1">
      <alignment vertical="top"/>
    </xf>
    <xf numFmtId="164" fontId="8" fillId="53" borderId="0" xfId="0" applyNumberFormat="1" applyFont="1" applyFill="1"/>
    <xf numFmtId="164" fontId="8" fillId="53" borderId="0" xfId="61" applyFont="1" applyFill="1"/>
    <xf numFmtId="9" fontId="6" fillId="0" borderId="0" xfId="62" applyFont="1" applyFill="1" applyAlignment="1">
      <alignment vertical="top"/>
    </xf>
    <xf numFmtId="0" fontId="4" fillId="0" borderId="0" xfId="0" applyFont="1" applyAlignment="1">
      <alignment vertical="top"/>
    </xf>
    <xf numFmtId="183" fontId="4" fillId="0" borderId="0" xfId="0" applyNumberFormat="1" applyFont="1" applyAlignment="1">
      <alignment vertical="top"/>
    </xf>
    <xf numFmtId="164" fontId="4" fillId="0" borderId="0" xfId="61" applyFont="1" applyFill="1" applyAlignment="1">
      <alignment vertical="top"/>
    </xf>
    <xf numFmtId="164" fontId="6" fillId="53" borderId="0" xfId="61" applyFont="1" applyFill="1"/>
    <xf numFmtId="15" fontId="51" fillId="55" borderId="0" xfId="0" applyNumberFormat="1" applyFont="1" applyFill="1" applyAlignment="1">
      <alignment horizontal="left"/>
    </xf>
    <xf numFmtId="182" fontId="0" fillId="0" borderId="0" xfId="0" applyNumberFormat="1"/>
    <xf numFmtId="0" fontId="6" fillId="64" borderId="12" xfId="0" applyFont="1" applyFill="1" applyBorder="1" applyAlignment="1">
      <alignment vertical="center" wrapText="1"/>
    </xf>
    <xf numFmtId="164" fontId="30" fillId="0" borderId="0" xfId="61" applyFont="1" applyFill="1"/>
    <xf numFmtId="164" fontId="2" fillId="0" borderId="0" xfId="0" applyNumberFormat="1" applyFont="1"/>
    <xf numFmtId="0" fontId="2" fillId="64" borderId="17" xfId="0" applyFont="1" applyFill="1" applyBorder="1" applyAlignment="1">
      <alignment horizontal="left" vertical="center" wrapText="1"/>
    </xf>
    <xf numFmtId="43" fontId="6" fillId="0" borderId="0" xfId="0" applyNumberFormat="1" applyFont="1"/>
    <xf numFmtId="0" fontId="6" fillId="64" borderId="18" xfId="0" applyFont="1" applyFill="1" applyBorder="1" applyAlignment="1">
      <alignment vertical="center" wrapText="1"/>
    </xf>
    <xf numFmtId="0" fontId="59" fillId="55" borderId="0" xfId="76" applyFont="1" applyFill="1" applyAlignment="1" applyProtection="1"/>
    <xf numFmtId="43" fontId="6" fillId="64" borderId="18" xfId="0" applyNumberFormat="1" applyFont="1" applyFill="1" applyBorder="1" applyAlignment="1">
      <alignment vertical="center" wrapText="1"/>
    </xf>
    <xf numFmtId="164" fontId="6" fillId="64" borderId="18" xfId="61" applyFont="1" applyFill="1" applyBorder="1" applyAlignment="1">
      <alignment vertical="center" wrapText="1"/>
    </xf>
    <xf numFmtId="0" fontId="6" fillId="64" borderId="14" xfId="0" applyFont="1" applyFill="1" applyBorder="1" applyAlignment="1">
      <alignment vertical="center" wrapText="1"/>
    </xf>
    <xf numFmtId="166" fontId="10" fillId="0" borderId="0" xfId="62" applyNumberFormat="1" applyFont="1"/>
    <xf numFmtId="188" fontId="2" fillId="34" borderId="10" xfId="1" applyNumberFormat="1" applyFont="1" applyFill="1" applyBorder="1" applyAlignment="1">
      <alignment horizontal="center" vertical="top"/>
    </xf>
    <xf numFmtId="182" fontId="2" fillId="53" borderId="10" xfId="1" applyNumberFormat="1" applyFont="1" applyFill="1" applyBorder="1" applyAlignment="1">
      <alignment horizontal="center" vertical="top"/>
    </xf>
    <xf numFmtId="182" fontId="2" fillId="0" borderId="0" xfId="0" applyNumberFormat="1" applyFont="1"/>
    <xf numFmtId="10" fontId="2" fillId="0" borderId="0" xfId="62" applyNumberFormat="1" applyFont="1"/>
    <xf numFmtId="2" fontId="2" fillId="34" borderId="10" xfId="1" applyNumberFormat="1" applyFont="1" applyFill="1" applyBorder="1" applyAlignment="1">
      <alignment horizontal="center" vertical="top"/>
    </xf>
    <xf numFmtId="189" fontId="8" fillId="0" borderId="0" xfId="0" applyNumberFormat="1" applyFont="1"/>
    <xf numFmtId="0" fontId="2" fillId="64" borderId="15" xfId="0" applyFont="1" applyFill="1" applyBorder="1" applyAlignment="1">
      <alignment horizontal="left" vertical="center" wrapText="1"/>
    </xf>
    <xf numFmtId="0" fontId="2" fillId="64" borderId="17" xfId="0" applyFont="1" applyFill="1" applyBorder="1" applyAlignment="1">
      <alignment horizontal="left" vertical="center" wrapText="1"/>
    </xf>
    <xf numFmtId="0" fontId="2" fillId="64" borderId="15" xfId="0" applyFont="1" applyFill="1" applyBorder="1" applyAlignment="1">
      <alignment horizontal="center" vertical="center" wrapText="1"/>
    </xf>
    <xf numFmtId="0" fontId="2" fillId="64" borderId="17" xfId="0" applyFont="1" applyFill="1" applyBorder="1" applyAlignment="1">
      <alignment horizontal="center" vertical="center" wrapText="1"/>
    </xf>
    <xf numFmtId="0" fontId="2" fillId="64" borderId="16" xfId="0" applyFont="1" applyFill="1" applyBorder="1" applyAlignment="1">
      <alignment horizontal="left" vertical="center" wrapText="1"/>
    </xf>
  </cellXfs>
  <cellStyles count="105">
    <cellStyle name="20% - Accent1 2" xfId="35" xr:uid="{00000000-0005-0000-0000-000000000000}"/>
    <cellStyle name="20% - Accent2 2" xfId="39" xr:uid="{00000000-0005-0000-0000-000001000000}"/>
    <cellStyle name="20% - Accent3 2" xfId="43" xr:uid="{00000000-0005-0000-0000-000002000000}"/>
    <cellStyle name="20% - Accent4 2" xfId="47" xr:uid="{00000000-0005-0000-0000-000003000000}"/>
    <cellStyle name="20% - Accent5 2" xfId="51" xr:uid="{00000000-0005-0000-0000-000004000000}"/>
    <cellStyle name="20% - Accent6 2" xfId="55" xr:uid="{00000000-0005-0000-0000-000005000000}"/>
    <cellStyle name="40% - Accent1 2" xfId="36" xr:uid="{00000000-0005-0000-0000-000006000000}"/>
    <cellStyle name="40% - Accent2 2" xfId="40" xr:uid="{00000000-0005-0000-0000-000007000000}"/>
    <cellStyle name="40% - Accent3 2" xfId="44" xr:uid="{00000000-0005-0000-0000-000008000000}"/>
    <cellStyle name="40% - Accent4 2" xfId="48" xr:uid="{00000000-0005-0000-0000-000009000000}"/>
    <cellStyle name="40% - Accent5 2" xfId="52" xr:uid="{00000000-0005-0000-0000-00000A000000}"/>
    <cellStyle name="40% - Accent6 2" xfId="56" xr:uid="{00000000-0005-0000-0000-00000B000000}"/>
    <cellStyle name="60% - Accent1 2" xfId="37" xr:uid="{00000000-0005-0000-0000-00000C000000}"/>
    <cellStyle name="60% - Accent2 2" xfId="41" xr:uid="{00000000-0005-0000-0000-00000D000000}"/>
    <cellStyle name="60% - Accent3 2" xfId="45" xr:uid="{00000000-0005-0000-0000-00000E000000}"/>
    <cellStyle name="60% - Accent4 2" xfId="49" xr:uid="{00000000-0005-0000-0000-00000F000000}"/>
    <cellStyle name="60% - Accent5 2" xfId="53" xr:uid="{00000000-0005-0000-0000-000010000000}"/>
    <cellStyle name="60% - Accent6 2" xfId="57" xr:uid="{00000000-0005-0000-0000-000011000000}"/>
    <cellStyle name="Accent1 2" xfId="34" xr:uid="{00000000-0005-0000-0000-000012000000}"/>
    <cellStyle name="Accent2 2" xfId="38" xr:uid="{00000000-0005-0000-0000-000013000000}"/>
    <cellStyle name="Accent3 2" xfId="42" xr:uid="{00000000-0005-0000-0000-000014000000}"/>
    <cellStyle name="Accent4 2" xfId="46" xr:uid="{00000000-0005-0000-0000-000015000000}"/>
    <cellStyle name="Accent5 2" xfId="50" xr:uid="{00000000-0005-0000-0000-000016000000}"/>
    <cellStyle name="Accent6 2" xfId="54" xr:uid="{00000000-0005-0000-0000-000017000000}"/>
    <cellStyle name="Bad 2" xfId="23" xr:uid="{00000000-0005-0000-0000-000018000000}"/>
    <cellStyle name="Calculation 2" xfId="27" xr:uid="{00000000-0005-0000-0000-000019000000}"/>
    <cellStyle name="Check Cell 2" xfId="29" xr:uid="{00000000-0005-0000-0000-00001A000000}"/>
    <cellStyle name="Column 1" xfId="65" xr:uid="{00000000-0005-0000-0000-00001B000000}"/>
    <cellStyle name="Column 2 + 3" xfId="66" xr:uid="{00000000-0005-0000-0000-00001C000000}"/>
    <cellStyle name="Column 4" xfId="67" xr:uid="{00000000-0005-0000-0000-00001D000000}"/>
    <cellStyle name="Comma" xfId="61" builtinId="3"/>
    <cellStyle name="Comma 2" xfId="11" xr:uid="{00000000-0005-0000-0000-00001F000000}"/>
    <cellStyle name="Comma 3" xfId="13" xr:uid="{00000000-0005-0000-0000-000020000000}"/>
    <cellStyle name="Comma 4" xfId="64" xr:uid="{00000000-0005-0000-0000-000021000000}"/>
    <cellStyle name="Comma 5" xfId="71" xr:uid="{00000000-0005-0000-0000-000022000000}"/>
    <cellStyle name="Comma 6" xfId="79" xr:uid="{00000000-0005-0000-0000-000023000000}"/>
    <cellStyle name="Comma 7" xfId="80" xr:uid="{00000000-0005-0000-0000-000024000000}"/>
    <cellStyle name="Counterflow" xfId="93" xr:uid="{00000000-0005-0000-0000-000025000000}"/>
    <cellStyle name="DateLong" xfId="16" xr:uid="{00000000-0005-0000-0000-000026000000}"/>
    <cellStyle name="DateLong 2" xfId="74" xr:uid="{00000000-0005-0000-0000-000027000000}"/>
    <cellStyle name="DateShort" xfId="4" xr:uid="{00000000-0005-0000-0000-000028000000}"/>
    <cellStyle name="Documentation" xfId="68" xr:uid="{00000000-0005-0000-0000-000029000000}"/>
    <cellStyle name="End of sheet" xfId="101" xr:uid="{00000000-0005-0000-0000-00002A000000}"/>
    <cellStyle name="Explanatory Text 2" xfId="32" xr:uid="{00000000-0005-0000-0000-00002B000000}"/>
    <cellStyle name="Export" xfId="94" xr:uid="{00000000-0005-0000-0000-00002C000000}"/>
    <cellStyle name="Factor" xfId="15" xr:uid="{00000000-0005-0000-0000-00002D000000}"/>
    <cellStyle name="Factor 2" xfId="73" xr:uid="{00000000-0005-0000-0000-00002E000000}"/>
    <cellStyle name="Good 2" xfId="22" xr:uid="{00000000-0005-0000-0000-00002F000000}"/>
    <cellStyle name="Hard coded" xfId="95" xr:uid="{00000000-0005-0000-0000-000030000000}"/>
    <cellStyle name="Heading 1" xfId="103" builtinId="16"/>
    <cellStyle name="Heading 1 2" xfId="18" xr:uid="{00000000-0005-0000-0000-000032000000}"/>
    <cellStyle name="Heading 2 2" xfId="19" xr:uid="{00000000-0005-0000-0000-000033000000}"/>
    <cellStyle name="Heading 3 2" xfId="20" xr:uid="{00000000-0005-0000-0000-000034000000}"/>
    <cellStyle name="Heading 4 2" xfId="21" xr:uid="{00000000-0005-0000-0000-000035000000}"/>
    <cellStyle name="Hyperlink" xfId="76" builtinId="8"/>
    <cellStyle name="Hyperlink 2" xfId="58" xr:uid="{00000000-0005-0000-0000-000037000000}"/>
    <cellStyle name="Import" xfId="69" xr:uid="{00000000-0005-0000-0000-000038000000}"/>
    <cellStyle name="Input 2" xfId="25" xr:uid="{00000000-0005-0000-0000-000039000000}"/>
    <cellStyle name="Level 1 Heading" xfId="97" xr:uid="{00000000-0005-0000-0000-00003A000000}"/>
    <cellStyle name="Level 2 Heading" xfId="98" xr:uid="{00000000-0005-0000-0000-00003B000000}"/>
    <cellStyle name="Level 3 Heading" xfId="99" xr:uid="{00000000-0005-0000-0000-00003C000000}"/>
    <cellStyle name="Linked Cell 2" xfId="28" xr:uid="{00000000-0005-0000-0000-00003D000000}"/>
    <cellStyle name="Neutral 2" xfId="24" xr:uid="{00000000-0005-0000-0000-00003E000000}"/>
    <cellStyle name="Normal" xfId="0" builtinId="0"/>
    <cellStyle name="Normal 12" xfId="10" xr:uid="{00000000-0005-0000-0000-000040000000}"/>
    <cellStyle name="Normal 2" xfId="1" xr:uid="{00000000-0005-0000-0000-000041000000}"/>
    <cellStyle name="Normal 2 2" xfId="7" xr:uid="{00000000-0005-0000-0000-000042000000}"/>
    <cellStyle name="Normal 2 3" xfId="12" xr:uid="{00000000-0005-0000-0000-000043000000}"/>
    <cellStyle name="Normal 2 4" xfId="14" xr:uid="{00000000-0005-0000-0000-000044000000}"/>
    <cellStyle name="Normal 2 5" xfId="5" xr:uid="{00000000-0005-0000-0000-000045000000}"/>
    <cellStyle name="Normal 20" xfId="6" xr:uid="{00000000-0005-0000-0000-000046000000}"/>
    <cellStyle name="Normal 3" xfId="60" xr:uid="{00000000-0005-0000-0000-000047000000}"/>
    <cellStyle name="Normal 4" xfId="63" xr:uid="{00000000-0005-0000-0000-000048000000}"/>
    <cellStyle name="Normal 5" xfId="70" xr:uid="{00000000-0005-0000-0000-000049000000}"/>
    <cellStyle name="Normal 6" xfId="3" xr:uid="{00000000-0005-0000-0000-00004A000000}"/>
    <cellStyle name="Normal 7" xfId="77" xr:uid="{00000000-0005-0000-0000-00004B000000}"/>
    <cellStyle name="Normal 7 5" xfId="8" xr:uid="{00000000-0005-0000-0000-00004C000000}"/>
    <cellStyle name="Normal 7 7" xfId="9" xr:uid="{00000000-0005-0000-0000-00004D000000}"/>
    <cellStyle name="Normal 8" xfId="104" xr:uid="{00000000-0005-0000-0000-00004E000000}"/>
    <cellStyle name="Note 2" xfId="31" xr:uid="{00000000-0005-0000-0000-00004F000000}"/>
    <cellStyle name="Output 2" xfId="26" xr:uid="{00000000-0005-0000-0000-000050000000}"/>
    <cellStyle name="Pantone 130C" xfId="86" xr:uid="{00000000-0005-0000-0000-000051000000}"/>
    <cellStyle name="Pantone 179C" xfId="91" xr:uid="{00000000-0005-0000-0000-000052000000}"/>
    <cellStyle name="Pantone 232C" xfId="90" xr:uid="{00000000-0005-0000-0000-000053000000}"/>
    <cellStyle name="Pantone 2745C" xfId="89" xr:uid="{00000000-0005-0000-0000-000054000000}"/>
    <cellStyle name="Pantone 279C" xfId="84" xr:uid="{00000000-0005-0000-0000-000055000000}"/>
    <cellStyle name="Pantone 281C" xfId="83" xr:uid="{00000000-0005-0000-0000-000056000000}"/>
    <cellStyle name="Pantone 451C" xfId="85" xr:uid="{00000000-0005-0000-0000-000057000000}"/>
    <cellStyle name="Pantone 583C" xfId="88" xr:uid="{00000000-0005-0000-0000-000058000000}"/>
    <cellStyle name="Pantone 633C" xfId="87" xr:uid="{00000000-0005-0000-0000-000059000000}"/>
    <cellStyle name="Percent" xfId="62" builtinId="5"/>
    <cellStyle name="Percent [0]" xfId="96" xr:uid="{00000000-0005-0000-0000-00005B000000}"/>
    <cellStyle name="Percent 2" xfId="2" xr:uid="{00000000-0005-0000-0000-00005C000000}"/>
    <cellStyle name="Percent 3" xfId="72" xr:uid="{00000000-0005-0000-0000-00005D000000}"/>
    <cellStyle name="Percent 4" xfId="78" xr:uid="{00000000-0005-0000-0000-00005E000000}"/>
    <cellStyle name="Percent 5" xfId="81" xr:uid="{00000000-0005-0000-0000-00005F000000}"/>
    <cellStyle name="Title" xfId="102" builtinId="15"/>
    <cellStyle name="Title 2" xfId="17" xr:uid="{00000000-0005-0000-0000-000061000000}"/>
    <cellStyle name="Total 2" xfId="33" xr:uid="{00000000-0005-0000-0000-000062000000}"/>
    <cellStyle name="Warning Text 2" xfId="30" xr:uid="{00000000-0005-0000-0000-000063000000}"/>
    <cellStyle name="Warning Text 3" xfId="82" xr:uid="{00000000-0005-0000-0000-000064000000}"/>
    <cellStyle name="WIP" xfId="92" xr:uid="{00000000-0005-0000-0000-000065000000}"/>
    <cellStyle name="Year" xfId="59" xr:uid="{00000000-0005-0000-0000-000066000000}"/>
    <cellStyle name="Year 2" xfId="75" xr:uid="{00000000-0005-0000-0000-000067000000}"/>
    <cellStyle name="Year 3" xfId="100" xr:uid="{00000000-0005-0000-0000-000068000000}"/>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98CCFF"/>
      <color rgb="FFFFFF99"/>
      <color rgb="FFFFFFCC"/>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1154206</xdr:colOff>
      <xdr:row>1</xdr:row>
      <xdr:rowOff>156882</xdr:rowOff>
    </xdr:from>
    <xdr:to>
      <xdr:col>5</xdr:col>
      <xdr:colOff>915624</xdr:colOff>
      <xdr:row>7</xdr:row>
      <xdr:rowOff>3629</xdr:rowOff>
    </xdr:to>
    <xdr:pic>
      <xdr:nvPicPr>
        <xdr:cNvPr id="3" name="Picture 2">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7147" y="549088"/>
          <a:ext cx="3661065" cy="1124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queries@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F106"/>
  <sheetViews>
    <sheetView zoomScale="85" zoomScaleNormal="85" workbookViewId="0">
      <pane ySplit="1" topLeftCell="A2" activePane="bottomLeft" state="frozen"/>
      <selection pane="bottomLeft"/>
    </sheetView>
  </sheetViews>
  <sheetFormatPr defaultColWidth="0" defaultRowHeight="13.8" zeroHeight="1"/>
  <cols>
    <col min="1" max="1" width="26.5" customWidth="1"/>
    <col min="2" max="3" width="21.19921875" customWidth="1"/>
    <col min="4" max="4" width="58.796875" customWidth="1"/>
    <col min="5" max="5" width="51.09765625" customWidth="1"/>
    <col min="6" max="6" width="15.5" customWidth="1"/>
    <col min="7" max="16384" width="9" hidden="1"/>
  </cols>
  <sheetData>
    <row r="1" spans="1:6" ht="30.6" thickBot="1">
      <c r="A1" s="214" t="s">
        <v>0</v>
      </c>
      <c r="B1" s="214"/>
      <c r="C1" s="214"/>
      <c r="D1" s="214"/>
      <c r="E1" s="214"/>
      <c r="F1" s="214"/>
    </row>
    <row r="2" spans="1:6" ht="16.2">
      <c r="A2" s="215"/>
      <c r="B2" s="215"/>
      <c r="C2" s="215"/>
      <c r="D2" s="215"/>
      <c r="E2" s="215"/>
      <c r="F2" s="215"/>
    </row>
    <row r="3" spans="1:6" ht="16.2">
      <c r="A3" s="216" t="s">
        <v>1</v>
      </c>
      <c r="B3" s="216" t="s">
        <v>2</v>
      </c>
      <c r="C3" s="216"/>
      <c r="D3" s="216"/>
      <c r="E3" s="216"/>
      <c r="F3" s="216"/>
    </row>
    <row r="4" spans="1:6" ht="16.2">
      <c r="A4" s="216" t="s">
        <v>3</v>
      </c>
      <c r="B4" s="216" t="s">
        <v>665</v>
      </c>
      <c r="C4" s="216"/>
      <c r="D4" s="216"/>
      <c r="E4" s="216"/>
      <c r="F4" s="216"/>
    </row>
    <row r="5" spans="1:6" ht="16.2">
      <c r="A5" s="216" t="s">
        <v>4</v>
      </c>
      <c r="B5" s="216" t="s">
        <v>630</v>
      </c>
      <c r="C5" s="216"/>
      <c r="D5" s="216"/>
      <c r="E5" s="216"/>
      <c r="F5" s="216"/>
    </row>
    <row r="6" spans="1:6" ht="16.2">
      <c r="A6" s="216" t="s">
        <v>5</v>
      </c>
      <c r="B6" s="301">
        <v>45108</v>
      </c>
      <c r="C6" s="221"/>
      <c r="D6" s="221"/>
      <c r="E6" s="221"/>
      <c r="F6" s="221"/>
    </row>
    <row r="7" spans="1:6" ht="16.2">
      <c r="A7" s="216" t="s">
        <v>6</v>
      </c>
      <c r="B7" s="216" t="s">
        <v>7</v>
      </c>
      <c r="C7" s="216"/>
      <c r="D7" s="216"/>
      <c r="E7" s="216"/>
      <c r="F7" s="216"/>
    </row>
    <row r="8" spans="1:6" ht="16.2">
      <c r="A8" s="216" t="s">
        <v>8</v>
      </c>
      <c r="B8" s="309" t="s">
        <v>609</v>
      </c>
      <c r="C8" s="217"/>
      <c r="D8" s="217"/>
      <c r="E8" s="217"/>
      <c r="F8" s="217"/>
    </row>
    <row r="9" spans="1:6" ht="4.05" customHeight="1">
      <c r="A9" s="216"/>
      <c r="B9" s="216"/>
      <c r="C9" s="216"/>
      <c r="D9" s="216"/>
      <c r="E9" s="216"/>
      <c r="F9" s="216"/>
    </row>
    <row r="10" spans="1:6">
      <c r="A10" s="141"/>
      <c r="B10" s="141"/>
      <c r="C10" s="141"/>
      <c r="D10" s="141"/>
      <c r="E10" s="141"/>
      <c r="F10" s="141"/>
    </row>
    <row r="11" spans="1:6" ht="15">
      <c r="A11" s="218" t="s">
        <v>9</v>
      </c>
      <c r="B11" s="219" t="s">
        <v>10</v>
      </c>
      <c r="C11" s="141"/>
      <c r="D11" s="141"/>
      <c r="E11" s="141"/>
      <c r="F11" s="141"/>
    </row>
    <row r="12" spans="1:6" ht="15">
      <c r="A12" s="218"/>
      <c r="B12" s="219" t="s">
        <v>11</v>
      </c>
      <c r="C12" s="141"/>
      <c r="D12" s="141"/>
      <c r="E12" s="141"/>
      <c r="F12" s="141"/>
    </row>
    <row r="13" spans="1:6" ht="15">
      <c r="A13" s="218"/>
      <c r="B13" s="219" t="s">
        <v>12</v>
      </c>
      <c r="C13" s="141"/>
      <c r="D13" s="141"/>
      <c r="E13" s="141"/>
      <c r="F13" s="141"/>
    </row>
    <row r="14" spans="1:6" ht="15">
      <c r="A14" s="218"/>
      <c r="B14" s="219" t="s">
        <v>13</v>
      </c>
      <c r="C14" s="141"/>
      <c r="D14" s="141"/>
      <c r="E14" s="141"/>
      <c r="F14" s="141"/>
    </row>
    <row r="15" spans="1:6">
      <c r="A15" s="219"/>
      <c r="B15" s="219"/>
      <c r="C15" s="141"/>
      <c r="D15" s="141"/>
      <c r="E15" s="141"/>
      <c r="F15" s="141"/>
    </row>
    <row r="16" spans="1:6" ht="15">
      <c r="A16" s="218" t="s">
        <v>14</v>
      </c>
      <c r="B16" s="219" t="s">
        <v>15</v>
      </c>
      <c r="C16" s="141"/>
      <c r="D16" s="141"/>
      <c r="E16" s="141"/>
      <c r="F16" s="141"/>
    </row>
    <row r="17" spans="1:6">
      <c r="A17" s="219"/>
      <c r="B17" s="219"/>
      <c r="C17" s="141"/>
      <c r="D17" s="141"/>
      <c r="E17" s="141"/>
      <c r="F17" s="141"/>
    </row>
    <row r="18" spans="1:6" ht="15">
      <c r="A18" s="218" t="s">
        <v>16</v>
      </c>
      <c r="B18" s="219" t="s">
        <v>17</v>
      </c>
      <c r="C18" s="141"/>
      <c r="D18" s="141"/>
      <c r="E18" s="141"/>
      <c r="F18" s="141"/>
    </row>
    <row r="19" spans="1:6">
      <c r="A19" s="219"/>
      <c r="B19" s="219"/>
      <c r="C19" s="141"/>
      <c r="D19" s="141"/>
      <c r="E19" s="141"/>
      <c r="F19" s="141"/>
    </row>
    <row r="20" spans="1:6" ht="15">
      <c r="A20" s="218" t="s">
        <v>18</v>
      </c>
      <c r="B20" s="274" t="s">
        <v>629</v>
      </c>
      <c r="C20" s="141"/>
      <c r="D20" s="141"/>
      <c r="E20" s="141"/>
      <c r="F20" s="141"/>
    </row>
    <row r="21" spans="1:6" ht="15">
      <c r="A21" s="218"/>
      <c r="B21" s="219"/>
      <c r="C21" s="141"/>
      <c r="D21" s="141"/>
      <c r="E21" s="141"/>
      <c r="F21" s="141"/>
    </row>
    <row r="22" spans="1:6" ht="15">
      <c r="A22" s="218"/>
      <c r="B22" s="275" t="s">
        <v>19</v>
      </c>
      <c r="C22" s="276" t="s">
        <v>20</v>
      </c>
      <c r="D22" s="276" t="s">
        <v>21</v>
      </c>
      <c r="E22" s="277" t="s">
        <v>22</v>
      </c>
      <c r="F22" s="141"/>
    </row>
    <row r="23" spans="1:6" ht="19.5" customHeight="1">
      <c r="A23" s="218"/>
      <c r="B23" s="320" t="s">
        <v>623</v>
      </c>
      <c r="C23" s="320" t="s">
        <v>624</v>
      </c>
      <c r="D23" s="320" t="s">
        <v>664</v>
      </c>
      <c r="E23" s="303" t="str">
        <f>InpActive!$E$44</f>
        <v>Performance related pay recovery mechanism adjustment - WR - Nominal (Neg)</v>
      </c>
      <c r="F23" s="141"/>
    </row>
    <row r="24" spans="1:6" ht="19.5" customHeight="1">
      <c r="A24" s="218"/>
      <c r="B24" s="324"/>
      <c r="C24" s="324"/>
      <c r="D24" s="324"/>
      <c r="E24" s="308" t="str">
        <f>'Cost sharing calculations'!$E$96</f>
        <v>Actual net totex for cost sharing reconciliation - WR - Real</v>
      </c>
      <c r="F24" s="141"/>
    </row>
    <row r="25" spans="1:6" ht="19.5" customHeight="1">
      <c r="A25" s="218"/>
      <c r="B25" s="324"/>
      <c r="C25" s="324"/>
      <c r="D25" s="324"/>
      <c r="E25" s="308" t="str">
        <f>'Cost sharing calculations'!$E$101</f>
        <v>Total Performance related pay recovery mechanism adjustment  - WR - real</v>
      </c>
      <c r="F25" s="141"/>
    </row>
    <row r="26" spans="1:6" ht="19.5" customHeight="1">
      <c r="A26" s="218"/>
      <c r="B26" s="324"/>
      <c r="C26" s="324"/>
      <c r="D26" s="324"/>
      <c r="E26" s="308" t="str">
        <f>'Cost sharing calculations'!$E$106</f>
        <v xml:space="preserve">Actual net totex for cost sharing reconciliation - WR - Real </v>
      </c>
      <c r="F26" s="141"/>
    </row>
    <row r="27" spans="1:6" ht="19.5" customHeight="1">
      <c r="A27" s="218"/>
      <c r="B27" s="324"/>
      <c r="C27" s="324"/>
      <c r="D27" s="324"/>
      <c r="E27" s="308" t="str">
        <f>'Cost sharing calculations'!$E$127</f>
        <v>Net totex available for cost sharing after adjustments profiled - WR - Real</v>
      </c>
      <c r="F27" s="141"/>
    </row>
    <row r="28" spans="1:6" ht="19.5" customHeight="1">
      <c r="A28" s="218"/>
      <c r="B28" s="321"/>
      <c r="C28" s="321"/>
      <c r="D28" s="321"/>
      <c r="E28" s="308" t="str">
        <f>'Cost sharing calculations'!$E$180</f>
        <v>Total adjustment for cost sharing after ex ante allowance &amp; wage adjustment - WR - Real</v>
      </c>
      <c r="F28" s="141"/>
    </row>
    <row r="29" spans="1:6" ht="28.5" customHeight="1">
      <c r="A29" s="218"/>
      <c r="B29" s="306" t="s">
        <v>453</v>
      </c>
      <c r="C29" s="306" t="s">
        <v>610</v>
      </c>
      <c r="D29" s="306" t="s">
        <v>631</v>
      </c>
      <c r="E29" s="311">
        <f>'Abstraction &amp; Rates'!$F$48</f>
        <v>80.633391856264197</v>
      </c>
      <c r="F29" s="141"/>
    </row>
    <row r="30" spans="1:6" ht="16.5" customHeight="1">
      <c r="A30" s="218"/>
      <c r="B30" s="320" t="s">
        <v>453</v>
      </c>
      <c r="C30" s="320" t="s">
        <v>610</v>
      </c>
      <c r="D30" s="320" t="s">
        <v>632</v>
      </c>
      <c r="E30" s="310" t="e">
        <f>'Abstraction &amp; Rates'!$F$70</f>
        <v>#VALUE!</v>
      </c>
      <c r="F30" s="141"/>
    </row>
    <row r="31" spans="1:6" ht="16.5" customHeight="1">
      <c r="A31" s="218"/>
      <c r="B31" s="321"/>
      <c r="C31" s="321"/>
      <c r="D31" s="321"/>
      <c r="E31" s="310" t="e">
        <f>'Abstraction &amp; Rates'!$F$74</f>
        <v>#VALUE!</v>
      </c>
      <c r="F31" s="141"/>
    </row>
    <row r="32" spans="1:6" ht="16.5" customHeight="1">
      <c r="A32" s="218"/>
      <c r="B32" s="320" t="s">
        <v>453</v>
      </c>
      <c r="C32" s="320" t="s">
        <v>625</v>
      </c>
      <c r="D32" s="320" t="s">
        <v>647</v>
      </c>
      <c r="E32" s="310" t="e">
        <f>'Cost sharing calculations'!$F$353</f>
        <v>#VALUE!</v>
      </c>
      <c r="F32" s="141"/>
    </row>
    <row r="33" spans="1:6" ht="16.5" customHeight="1">
      <c r="A33" s="218"/>
      <c r="B33" s="321"/>
      <c r="C33" s="321"/>
      <c r="D33" s="321"/>
      <c r="E33" s="310" t="e">
        <f>'Cost sharing calculations'!$F$526</f>
        <v>#VALUE!</v>
      </c>
      <c r="F33" s="141"/>
    </row>
    <row r="34" spans="1:6" ht="19.5" customHeight="1">
      <c r="A34" s="218"/>
      <c r="B34" s="320" t="s">
        <v>453</v>
      </c>
      <c r="C34" s="320" t="s">
        <v>626</v>
      </c>
      <c r="D34" s="320" t="s">
        <v>633</v>
      </c>
      <c r="E34" s="308" t="str">
        <f>'Cost sharing calculations'!$E$498</f>
        <v>Actuals for CMA excluded items - WWN - nominal</v>
      </c>
      <c r="F34" s="141"/>
    </row>
    <row r="35" spans="1:6" ht="19.5" customHeight="1">
      <c r="A35" s="218"/>
      <c r="B35" s="321"/>
      <c r="C35" s="321"/>
      <c r="D35" s="321"/>
      <c r="E35" s="308" t="str">
        <f>Bioresources!$E$67</f>
        <v>Actuals for CMA excluded items - BIO - nominal</v>
      </c>
      <c r="F35" s="141"/>
    </row>
    <row r="36" spans="1:6" ht="19.5" customHeight="1">
      <c r="A36" s="218"/>
      <c r="B36" s="320" t="s">
        <v>453</v>
      </c>
      <c r="C36" s="320" t="s">
        <v>626</v>
      </c>
      <c r="D36" s="320" t="s">
        <v>634</v>
      </c>
      <c r="E36" s="308" t="str">
        <f>'Cost sharing calculations'!$E$502</f>
        <v>Allowance for CMA excluded items - WWN - real</v>
      </c>
      <c r="F36" s="141"/>
    </row>
    <row r="37" spans="1:6" ht="19.5" customHeight="1">
      <c r="A37" s="218"/>
      <c r="B37" s="321"/>
      <c r="C37" s="321"/>
      <c r="D37" s="321"/>
      <c r="E37" s="308" t="str">
        <f>Bioresources!$E$71</f>
        <v>Allowance for CMA excluded items - BIO - real</v>
      </c>
      <c r="F37" s="141"/>
    </row>
    <row r="38" spans="1:6" ht="16.5" customHeight="1">
      <c r="A38" s="218"/>
      <c r="B38" s="320" t="s">
        <v>453</v>
      </c>
      <c r="C38" s="320" t="s">
        <v>172</v>
      </c>
      <c r="D38" s="320" t="s">
        <v>627</v>
      </c>
      <c r="E38" s="310">
        <f>Bioresources!$F$91</f>
        <v>-0.94557397981858315</v>
      </c>
      <c r="F38" s="141"/>
    </row>
    <row r="39" spans="1:6" ht="16.5" customHeight="1">
      <c r="A39" s="218"/>
      <c r="B39" s="321"/>
      <c r="C39" s="321"/>
      <c r="D39" s="321"/>
      <c r="E39" s="310">
        <f>Bioresources!$F$95</f>
        <v>-0.79971861663464194</v>
      </c>
      <c r="F39" s="141"/>
    </row>
    <row r="40" spans="1:6" ht="25.5" customHeight="1">
      <c r="A40" s="218"/>
      <c r="B40" s="320" t="s">
        <v>453</v>
      </c>
      <c r="C40" s="320" t="s">
        <v>626</v>
      </c>
      <c r="D40" s="322" t="s">
        <v>628</v>
      </c>
      <c r="E40" s="312" t="str">
        <f>Bioresources!$E$75</f>
        <v>Variance to allowances for CMA excluded items - BIO</v>
      </c>
      <c r="F40" s="141"/>
    </row>
    <row r="41" spans="1:6" ht="15">
      <c r="A41" s="218"/>
      <c r="B41" s="321"/>
      <c r="C41" s="321"/>
      <c r="D41" s="323"/>
      <c r="E41" s="310" t="str">
        <f>'Cost sharing calculations'!$E$506</f>
        <v>Variance to allowances for CMA excluded items - WWN</v>
      </c>
      <c r="F41" s="141"/>
    </row>
    <row r="42" spans="1:6">
      <c r="A42" s="219"/>
      <c r="B42" s="219"/>
      <c r="C42" s="141"/>
      <c r="D42" s="141"/>
      <c r="E42" s="141"/>
      <c r="F42" s="141"/>
    </row>
    <row r="43" spans="1:6" ht="15">
      <c r="A43" s="218" t="s">
        <v>23</v>
      </c>
      <c r="B43" s="219" t="s">
        <v>24</v>
      </c>
      <c r="C43" s="141"/>
      <c r="D43" s="141"/>
      <c r="E43" s="141"/>
      <c r="F43" s="141"/>
    </row>
    <row r="44" spans="1:6" ht="15">
      <c r="A44" s="218"/>
      <c r="B44" s="219" t="s">
        <v>25</v>
      </c>
      <c r="C44" s="141"/>
      <c r="D44" s="141"/>
      <c r="E44" s="141"/>
      <c r="F44" s="141"/>
    </row>
    <row r="45" spans="1:6" ht="15">
      <c r="A45" s="218"/>
      <c r="B45" s="141" t="s">
        <v>26</v>
      </c>
      <c r="C45" s="141"/>
      <c r="D45" s="141"/>
      <c r="E45" s="141"/>
      <c r="F45" s="141"/>
    </row>
    <row r="46" spans="1:6" ht="15">
      <c r="A46" s="218"/>
      <c r="B46" s="219" t="s">
        <v>27</v>
      </c>
      <c r="C46" s="141"/>
      <c r="D46" s="141"/>
      <c r="E46" s="141"/>
      <c r="F46" s="141"/>
    </row>
    <row r="47" spans="1:6" ht="15">
      <c r="A47" s="218"/>
      <c r="B47" s="219" t="s">
        <v>616</v>
      </c>
      <c r="C47" s="141"/>
      <c r="D47" s="141"/>
      <c r="E47" s="141"/>
      <c r="F47" s="141"/>
    </row>
    <row r="48" spans="1:6">
      <c r="A48" s="219"/>
      <c r="B48" s="141" t="s">
        <v>28</v>
      </c>
      <c r="C48" s="141"/>
      <c r="D48" s="141"/>
      <c r="E48" s="141"/>
      <c r="F48" s="141"/>
    </row>
    <row r="49" spans="1:6">
      <c r="A49" s="219"/>
      <c r="B49" s="219" t="s">
        <v>29</v>
      </c>
      <c r="C49" s="141"/>
      <c r="D49" s="141"/>
      <c r="E49" s="141"/>
      <c r="F49" s="141"/>
    </row>
    <row r="50" spans="1:6">
      <c r="A50" s="219"/>
      <c r="C50" s="141"/>
      <c r="D50" s="141"/>
      <c r="E50" s="141"/>
      <c r="F50" s="141"/>
    </row>
    <row r="51" spans="1:6" ht="15">
      <c r="A51" s="218" t="s">
        <v>30</v>
      </c>
      <c r="B51" s="219" t="s">
        <v>31</v>
      </c>
      <c r="D51" s="141"/>
      <c r="E51" s="141"/>
      <c r="F51" s="141"/>
    </row>
    <row r="52" spans="1:6" ht="15">
      <c r="A52" s="218"/>
      <c r="B52" s="222" t="e">
        <f>Check!$F$8</f>
        <v>#VALUE!</v>
      </c>
      <c r="C52" s="141"/>
      <c r="D52" s="141"/>
      <c r="E52" s="141"/>
      <c r="F52" s="141"/>
    </row>
    <row r="53" spans="1:6">
      <c r="A53" s="219"/>
      <c r="B53" s="219"/>
      <c r="C53" s="141"/>
      <c r="D53" s="141"/>
      <c r="E53" s="141"/>
      <c r="F53" s="141"/>
    </row>
    <row r="54" spans="1:6">
      <c r="A54" s="141"/>
      <c r="B54" s="141"/>
      <c r="C54" s="141"/>
      <c r="D54" s="141"/>
      <c r="E54" s="141"/>
      <c r="F54" s="141"/>
    </row>
    <row r="55" spans="1:6" ht="14.4">
      <c r="A55" s="220" t="s">
        <v>32</v>
      </c>
      <c r="B55" s="220"/>
      <c r="C55" s="220"/>
      <c r="D55" s="220"/>
      <c r="E55" s="220"/>
      <c r="F55" s="220"/>
    </row>
    <row r="56" spans="1:6"/>
    <row r="57" spans="1:6"/>
    <row r="58" spans="1:6"/>
    <row r="59" spans="1:6"/>
    <row r="60" spans="1:6"/>
    <row r="61" spans="1:6"/>
    <row r="62" spans="1:6"/>
    <row r="63" spans="1:6"/>
    <row r="64" spans="1:6"/>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sheetData>
  <mergeCells count="21">
    <mergeCell ref="B36:B37"/>
    <mergeCell ref="C36:C37"/>
    <mergeCell ref="D36:D37"/>
    <mergeCell ref="C23:C28"/>
    <mergeCell ref="D23:D28"/>
    <mergeCell ref="B23:B28"/>
    <mergeCell ref="B30:B31"/>
    <mergeCell ref="C30:C31"/>
    <mergeCell ref="D30:D31"/>
    <mergeCell ref="B32:B33"/>
    <mergeCell ref="C32:C33"/>
    <mergeCell ref="D32:D33"/>
    <mergeCell ref="B34:B35"/>
    <mergeCell ref="C34:C35"/>
    <mergeCell ref="D34:D35"/>
    <mergeCell ref="C40:C41"/>
    <mergeCell ref="B40:B41"/>
    <mergeCell ref="D40:D41"/>
    <mergeCell ref="B38:B39"/>
    <mergeCell ref="C38:C39"/>
    <mergeCell ref="D38:D39"/>
  </mergeCells>
  <hyperlinks>
    <hyperlink ref="B8" r:id="rId1" xr:uid="{00000000-0004-0000-0000-000000000000}"/>
  </hyperlinks>
  <pageMargins left="0.70866141732283472" right="0.70866141732283472" top="0.74803149606299213" bottom="0.74803149606299213" header="0.31496062992125984" footer="0.31496062992125984"/>
  <pageSetup paperSize="9" scale="63" fitToHeight="0" orientation="landscape" r:id="rId2"/>
  <headerFooter>
    <oddHeader>&amp;L&amp;F        &amp;CSheet: &amp;A      &amp;ROFFICIAL</oddHeader>
    <oddFooter>&amp;LPrinted on &amp;D at &amp;T      &amp;CPage &amp;P of &amp;N         &amp;ROfwat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1" tint="0.34998626667073579"/>
    <pageSetUpPr fitToPage="1"/>
  </sheetPr>
  <dimension ref="A1"/>
  <sheetViews>
    <sheetView zoomScale="90" zoomScaleNormal="90" workbookViewId="0"/>
  </sheetViews>
  <sheetFormatPr defaultRowHeight="13.8"/>
  <sheetData/>
  <pageMargins left="0.70866141732283472" right="0.70866141732283472" top="0.74803149606299213" bottom="0.74803149606299213" header="0.31496062992125984" footer="0.31496062992125984"/>
  <pageSetup paperSize="9" fitToHeight="0" orientation="landscape" r:id="rId1"/>
  <headerFooter>
    <oddHeader>&amp;L&amp;F        &amp;CSheet: &amp;A      &amp;ROFFICIAL</oddHeader>
    <oddFooter>&amp;LPrinted on &amp;D at &amp;T      &amp;CPage &amp;P of &amp;N         &amp;ROfwat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L52"/>
  <sheetViews>
    <sheetView zoomScale="90" zoomScaleNormal="90" workbookViewId="0">
      <pane ySplit="1" topLeftCell="A2" activePane="bottomLeft" state="frozen"/>
      <selection pane="bottomLeft"/>
    </sheetView>
  </sheetViews>
  <sheetFormatPr defaultColWidth="0" defaultRowHeight="13.8"/>
  <cols>
    <col min="1" max="2" width="8.69921875" customWidth="1"/>
    <col min="3" max="7" width="1" customWidth="1"/>
    <col min="8" max="8" width="35.69921875" bestFit="1" customWidth="1"/>
    <col min="9" max="9" width="8.69921875" customWidth="1"/>
    <col min="10" max="10" width="40" bestFit="1" customWidth="1"/>
    <col min="11" max="12" width="8.69921875" customWidth="1"/>
    <col min="13" max="16384" width="9" hidden="1"/>
  </cols>
  <sheetData>
    <row r="1" spans="1:12" ht="24.6">
      <c r="A1" s="1" t="str">
        <f ca="1" xml:space="preserve"> RIGHT(CELL("filename", $A$1), LEN(CELL("filename", $A$1)) - SEARCH("]", CELL("filename", $A$1)))</f>
        <v>Style Guide</v>
      </c>
      <c r="B1" s="1"/>
      <c r="C1" s="1"/>
      <c r="D1" s="1"/>
      <c r="E1" s="1"/>
      <c r="F1" s="1"/>
      <c r="G1" s="1"/>
      <c r="H1" s="1"/>
      <c r="I1" s="1"/>
      <c r="J1" s="1"/>
      <c r="K1" s="1"/>
      <c r="L1" s="1"/>
    </row>
    <row r="3" spans="1:12">
      <c r="A3" s="223" t="s">
        <v>33</v>
      </c>
      <c r="B3" s="223"/>
      <c r="C3" s="224"/>
      <c r="D3" s="225"/>
      <c r="E3" s="223"/>
      <c r="F3" s="223"/>
      <c r="G3" s="223"/>
      <c r="H3" s="223"/>
      <c r="I3" s="223"/>
      <c r="J3" s="223"/>
      <c r="K3" s="223"/>
      <c r="L3" s="223"/>
    </row>
    <row r="4" spans="1:12">
      <c r="A4" s="189"/>
      <c r="B4" s="189"/>
      <c r="C4" s="226"/>
      <c r="D4" s="227"/>
      <c r="E4" s="228"/>
      <c r="F4" s="200"/>
      <c r="G4" s="200"/>
      <c r="H4" s="200"/>
      <c r="I4" s="200"/>
      <c r="J4" s="200"/>
      <c r="K4" s="200"/>
      <c r="L4" s="200"/>
    </row>
    <row r="5" spans="1:12">
      <c r="A5" s="189"/>
      <c r="B5" s="189"/>
      <c r="C5" s="226"/>
      <c r="D5" s="227"/>
      <c r="E5" s="200"/>
      <c r="F5" s="200"/>
      <c r="G5" s="200"/>
      <c r="H5" s="229" t="s">
        <v>34</v>
      </c>
      <c r="I5" s="200"/>
      <c r="J5" s="200" t="s">
        <v>35</v>
      </c>
      <c r="K5" s="200"/>
      <c r="L5" s="200"/>
    </row>
    <row r="6" spans="1:12">
      <c r="A6" s="189"/>
      <c r="B6" s="189"/>
      <c r="C6" s="226"/>
      <c r="D6" s="227"/>
      <c r="E6" s="200"/>
      <c r="F6" s="200"/>
      <c r="G6" s="200"/>
      <c r="H6" s="230"/>
      <c r="I6" s="200"/>
      <c r="J6" s="200"/>
      <c r="K6" s="200"/>
      <c r="L6" s="200"/>
    </row>
    <row r="7" spans="1:12">
      <c r="A7" s="189"/>
      <c r="B7" s="189"/>
      <c r="C7" s="226"/>
      <c r="D7" s="227"/>
      <c r="E7" s="200"/>
      <c r="F7" s="200"/>
      <c r="G7" s="200"/>
      <c r="H7" s="231" t="s">
        <v>36</v>
      </c>
      <c r="I7" s="200"/>
      <c r="J7" s="200" t="s">
        <v>37</v>
      </c>
      <c r="K7" s="200"/>
      <c r="L7" s="200"/>
    </row>
    <row r="8" spans="1:12">
      <c r="A8" s="189"/>
      <c r="B8" s="189"/>
      <c r="C8" s="226"/>
      <c r="D8" s="227"/>
      <c r="E8" s="200"/>
      <c r="F8" s="200"/>
      <c r="G8" s="200"/>
      <c r="H8" s="230"/>
      <c r="I8" s="200"/>
      <c r="J8" s="200"/>
      <c r="K8" s="200"/>
      <c r="L8" s="200"/>
    </row>
    <row r="9" spans="1:12">
      <c r="A9" s="189"/>
      <c r="B9" s="189"/>
      <c r="C9" s="226"/>
      <c r="D9" s="227"/>
      <c r="E9" s="200"/>
      <c r="F9" s="200"/>
      <c r="G9" s="200"/>
      <c r="H9" s="232" t="s">
        <v>38</v>
      </c>
      <c r="I9" s="200"/>
      <c r="J9" s="200" t="s">
        <v>39</v>
      </c>
      <c r="K9" s="200"/>
      <c r="L9" s="200"/>
    </row>
    <row r="10" spans="1:12">
      <c r="A10" s="189"/>
      <c r="B10" s="189"/>
      <c r="C10" s="226"/>
      <c r="D10" s="227"/>
      <c r="E10" s="200"/>
      <c r="F10" s="200"/>
      <c r="G10" s="200"/>
      <c r="H10" s="230"/>
      <c r="I10" s="200"/>
      <c r="J10" s="200"/>
      <c r="K10" s="200"/>
      <c r="L10" s="200"/>
    </row>
    <row r="11" spans="1:12">
      <c r="A11" s="189"/>
      <c r="B11" s="189"/>
      <c r="C11" s="226"/>
      <c r="D11" s="227"/>
      <c r="E11" s="200"/>
      <c r="F11" s="200"/>
      <c r="G11" s="200"/>
      <c r="H11" s="233" t="s">
        <v>40</v>
      </c>
      <c r="I11" s="200"/>
      <c r="J11" s="200" t="s">
        <v>41</v>
      </c>
      <c r="K11" s="200"/>
      <c r="L11" s="200"/>
    </row>
    <row r="12" spans="1:12">
      <c r="A12" s="189"/>
      <c r="B12" s="189"/>
      <c r="C12" s="226"/>
      <c r="D12" s="227"/>
      <c r="E12" s="200"/>
      <c r="F12" s="200"/>
      <c r="G12" s="200"/>
      <c r="H12" s="230"/>
      <c r="I12" s="200"/>
      <c r="J12" s="200"/>
      <c r="K12" s="200"/>
      <c r="L12" s="200"/>
    </row>
    <row r="13" spans="1:12">
      <c r="A13" s="189"/>
      <c r="B13" s="189"/>
      <c r="C13" s="226"/>
      <c r="D13" s="227"/>
      <c r="E13" s="200"/>
      <c r="F13" s="200"/>
      <c r="G13" s="200"/>
      <c r="H13" s="234" t="s">
        <v>42</v>
      </c>
      <c r="I13" s="200"/>
      <c r="J13" s="200" t="s">
        <v>43</v>
      </c>
      <c r="K13" s="200"/>
      <c r="L13" s="200"/>
    </row>
    <row r="14" spans="1:12">
      <c r="A14" s="189"/>
      <c r="B14" s="189"/>
      <c r="C14" s="226"/>
      <c r="D14" s="227"/>
      <c r="E14" s="200"/>
      <c r="F14" s="200"/>
      <c r="G14" s="200"/>
      <c r="H14" s="200"/>
      <c r="I14" s="200"/>
      <c r="J14" s="200"/>
      <c r="K14" s="200"/>
      <c r="L14" s="200"/>
    </row>
    <row r="15" spans="1:12">
      <c r="A15" s="189"/>
      <c r="B15" s="189"/>
      <c r="C15" s="226"/>
      <c r="D15" s="227"/>
      <c r="E15" s="200"/>
      <c r="F15" s="200"/>
      <c r="G15" s="200"/>
      <c r="H15" s="200"/>
      <c r="I15" s="200"/>
      <c r="J15" s="200"/>
      <c r="K15" s="200"/>
      <c r="L15" s="200"/>
    </row>
    <row r="16" spans="1:12">
      <c r="A16" s="223" t="s">
        <v>44</v>
      </c>
      <c r="B16" s="223"/>
      <c r="C16" s="224"/>
      <c r="D16" s="225"/>
      <c r="E16" s="223"/>
      <c r="F16" s="223"/>
      <c r="G16" s="223"/>
      <c r="H16" s="223"/>
      <c r="I16" s="223"/>
      <c r="J16" s="223"/>
      <c r="K16" s="223"/>
      <c r="L16" s="223"/>
    </row>
    <row r="17" spans="1:12">
      <c r="A17" s="189"/>
      <c r="B17" s="189"/>
      <c r="C17" s="226"/>
      <c r="D17" s="227"/>
      <c r="E17" s="200"/>
      <c r="F17" s="200"/>
      <c r="G17" s="200"/>
      <c r="H17" s="200"/>
      <c r="I17" s="200"/>
      <c r="J17" s="200"/>
      <c r="K17" s="200"/>
      <c r="L17" s="200"/>
    </row>
    <row r="18" spans="1:12">
      <c r="A18" s="189"/>
      <c r="B18" s="189" t="s">
        <v>45</v>
      </c>
      <c r="C18" s="226"/>
      <c r="D18" s="227"/>
      <c r="E18" s="200"/>
      <c r="F18" s="200"/>
      <c r="G18" s="200"/>
      <c r="H18" s="200"/>
      <c r="I18" s="200"/>
      <c r="J18" s="200"/>
      <c r="K18" s="200"/>
      <c r="L18" s="200"/>
    </row>
    <row r="19" spans="1:12">
      <c r="A19" s="189"/>
      <c r="B19" s="189"/>
      <c r="C19" s="226"/>
      <c r="D19" s="227"/>
      <c r="E19" s="200"/>
      <c r="F19" s="200"/>
      <c r="G19" s="200"/>
      <c r="H19" s="235" t="s">
        <v>46</v>
      </c>
      <c r="I19" s="200"/>
      <c r="J19" s="200" t="s">
        <v>47</v>
      </c>
      <c r="K19" s="200"/>
      <c r="L19" s="200"/>
    </row>
    <row r="20" spans="1:12">
      <c r="A20" s="189"/>
      <c r="B20" s="189"/>
      <c r="C20" s="226"/>
      <c r="D20" s="227"/>
      <c r="E20" s="200"/>
      <c r="F20" s="200"/>
      <c r="G20" s="200"/>
      <c r="H20" s="200"/>
      <c r="I20" s="200"/>
      <c r="J20" s="200"/>
      <c r="K20" s="200"/>
      <c r="L20" s="200"/>
    </row>
    <row r="21" spans="1:12">
      <c r="A21" s="189"/>
      <c r="B21" s="189"/>
      <c r="C21" s="226"/>
      <c r="D21" s="227"/>
      <c r="E21" s="200"/>
      <c r="F21" s="200"/>
      <c r="G21" s="200"/>
      <c r="H21" s="236" t="s">
        <v>48</v>
      </c>
      <c r="I21" s="200"/>
      <c r="J21" s="200" t="s">
        <v>49</v>
      </c>
      <c r="K21" s="200"/>
      <c r="L21" s="200"/>
    </row>
    <row r="22" spans="1:12">
      <c r="A22" s="189"/>
      <c r="B22" s="189"/>
      <c r="C22" s="226"/>
      <c r="D22" s="227"/>
      <c r="E22" s="200"/>
      <c r="F22" s="200"/>
      <c r="G22" s="200"/>
      <c r="H22" s="200"/>
      <c r="I22" s="200"/>
      <c r="J22" s="200"/>
      <c r="K22" s="200"/>
      <c r="L22" s="200"/>
    </row>
    <row r="23" spans="1:12">
      <c r="A23" s="189"/>
      <c r="B23" s="189"/>
      <c r="C23" s="226"/>
      <c r="D23" s="227"/>
      <c r="E23" s="200"/>
      <c r="F23" s="200"/>
      <c r="G23" s="200"/>
      <c r="H23" s="200" t="s">
        <v>50</v>
      </c>
      <c r="I23" s="200"/>
      <c r="J23" s="200" t="s">
        <v>51</v>
      </c>
      <c r="K23" s="200"/>
      <c r="L23" s="200"/>
    </row>
    <row r="24" spans="1:12">
      <c r="A24" s="189"/>
      <c r="B24" s="189"/>
      <c r="C24" s="226"/>
      <c r="D24" s="227"/>
      <c r="E24" s="200"/>
      <c r="F24" s="200"/>
      <c r="G24" s="200"/>
      <c r="H24" s="200"/>
      <c r="I24" s="200"/>
      <c r="J24" s="200"/>
      <c r="K24" s="200"/>
      <c r="L24" s="200"/>
    </row>
    <row r="25" spans="1:12">
      <c r="A25" s="189"/>
      <c r="B25" s="189" t="s">
        <v>52</v>
      </c>
      <c r="C25" s="226"/>
      <c r="D25" s="227"/>
      <c r="E25" s="200"/>
      <c r="F25" s="200"/>
      <c r="G25" s="200"/>
      <c r="H25" s="200"/>
      <c r="I25" s="200"/>
      <c r="J25" s="200"/>
      <c r="K25" s="200"/>
      <c r="L25" s="200"/>
    </row>
    <row r="26" spans="1:12">
      <c r="A26" s="189"/>
      <c r="B26" s="189"/>
      <c r="C26" s="226"/>
      <c r="D26" s="227"/>
      <c r="E26" s="200"/>
      <c r="F26" s="200"/>
      <c r="G26" s="200"/>
      <c r="H26" s="237" t="s">
        <v>53</v>
      </c>
      <c r="I26" s="200"/>
      <c r="J26" s="200" t="s">
        <v>54</v>
      </c>
      <c r="K26" s="200"/>
      <c r="L26" s="200"/>
    </row>
    <row r="27" spans="1:12">
      <c r="A27" s="189"/>
      <c r="B27" s="189"/>
      <c r="C27" s="226"/>
      <c r="D27" s="227"/>
      <c r="E27" s="200"/>
      <c r="F27" s="200"/>
      <c r="G27" s="200"/>
      <c r="H27" s="200"/>
      <c r="I27" s="200"/>
      <c r="J27" s="200"/>
      <c r="K27" s="200"/>
      <c r="L27" s="200"/>
    </row>
    <row r="28" spans="1:12">
      <c r="A28" s="189"/>
      <c r="B28" s="189"/>
      <c r="C28" s="226"/>
      <c r="D28" s="227"/>
      <c r="E28" s="200"/>
      <c r="F28" s="200"/>
      <c r="G28" s="200"/>
      <c r="H28" s="238" t="s">
        <v>55</v>
      </c>
      <c r="I28" s="200"/>
      <c r="J28" s="200" t="s">
        <v>56</v>
      </c>
      <c r="K28" s="200"/>
      <c r="L28" s="200"/>
    </row>
    <row r="29" spans="1:12">
      <c r="A29" s="189"/>
      <c r="B29" s="189"/>
      <c r="C29" s="226"/>
      <c r="D29" s="227"/>
      <c r="E29" s="200"/>
      <c r="F29" s="200"/>
      <c r="G29" s="200"/>
      <c r="H29" s="200"/>
      <c r="I29" s="200"/>
      <c r="J29" s="200"/>
      <c r="K29" s="200"/>
      <c r="L29" s="200"/>
    </row>
    <row r="30" spans="1:12">
      <c r="A30" s="189"/>
      <c r="B30" s="189"/>
      <c r="C30" s="226"/>
      <c r="D30" s="227"/>
      <c r="E30" s="200"/>
      <c r="F30" s="200"/>
      <c r="G30" s="200"/>
      <c r="H30" s="239" t="s">
        <v>57</v>
      </c>
      <c r="I30" s="200"/>
      <c r="J30" s="200" t="s">
        <v>58</v>
      </c>
      <c r="K30" s="200"/>
      <c r="L30" s="200"/>
    </row>
    <row r="31" spans="1:12">
      <c r="A31" s="189"/>
      <c r="B31" s="189"/>
      <c r="C31" s="226"/>
      <c r="D31" s="227"/>
      <c r="E31" s="200"/>
      <c r="F31" s="200"/>
      <c r="G31" s="200"/>
      <c r="H31" s="200"/>
      <c r="I31" s="200"/>
      <c r="J31" s="200"/>
      <c r="K31" s="200"/>
      <c r="L31" s="200"/>
    </row>
    <row r="32" spans="1:12">
      <c r="A32" s="189"/>
      <c r="B32" s="189"/>
      <c r="C32" s="226"/>
      <c r="D32" s="227"/>
      <c r="E32" s="200"/>
      <c r="F32" s="200"/>
      <c r="G32" s="200"/>
      <c r="H32" s="240" t="s">
        <v>59</v>
      </c>
      <c r="I32" s="200"/>
      <c r="J32" s="200" t="s">
        <v>60</v>
      </c>
      <c r="K32" s="200"/>
      <c r="L32" s="200"/>
    </row>
    <row r="33" spans="1:12">
      <c r="A33" s="189"/>
      <c r="B33" s="189"/>
      <c r="C33" s="226"/>
      <c r="D33" s="227"/>
      <c r="E33" s="200"/>
      <c r="F33" s="200"/>
      <c r="G33" s="200"/>
      <c r="H33" s="200"/>
      <c r="I33" s="200"/>
      <c r="J33" s="200"/>
      <c r="K33" s="200"/>
      <c r="L33" s="200"/>
    </row>
    <row r="34" spans="1:12">
      <c r="A34" s="189"/>
      <c r="B34" s="189"/>
      <c r="C34" s="226"/>
      <c r="D34" s="227"/>
      <c r="E34" s="200"/>
      <c r="F34" s="200"/>
      <c r="G34" s="200"/>
      <c r="H34" s="239" t="s">
        <v>61</v>
      </c>
      <c r="I34" s="200"/>
      <c r="J34" s="200" t="s">
        <v>62</v>
      </c>
      <c r="K34" s="200"/>
      <c r="L34" s="200"/>
    </row>
    <row r="35" spans="1:12">
      <c r="A35" s="189"/>
      <c r="B35" s="189"/>
      <c r="C35" s="226"/>
      <c r="D35" s="227"/>
      <c r="E35" s="200"/>
      <c r="F35" s="200"/>
      <c r="G35" s="200"/>
      <c r="H35" s="200"/>
      <c r="I35" s="200"/>
      <c r="J35" s="200"/>
      <c r="K35" s="200"/>
      <c r="L35" s="200"/>
    </row>
    <row r="36" spans="1:12">
      <c r="A36" s="189"/>
      <c r="B36" s="189" t="s">
        <v>63</v>
      </c>
      <c r="C36" s="226"/>
      <c r="D36" s="227"/>
      <c r="E36" s="200"/>
      <c r="F36" s="200"/>
      <c r="G36" s="200"/>
      <c r="H36" s="200"/>
      <c r="I36" s="200"/>
      <c r="J36" s="200"/>
      <c r="K36" s="200"/>
      <c r="L36" s="200"/>
    </row>
    <row r="37" spans="1:12">
      <c r="A37" s="189"/>
      <c r="B37" s="189"/>
      <c r="C37" s="226"/>
      <c r="D37" s="227"/>
      <c r="E37" s="200"/>
      <c r="F37" s="200"/>
      <c r="G37" s="200"/>
      <c r="H37" s="241" t="s">
        <v>64</v>
      </c>
      <c r="I37" s="200"/>
      <c r="J37" s="200" t="s">
        <v>65</v>
      </c>
      <c r="K37" s="200"/>
      <c r="L37" s="200"/>
    </row>
    <row r="38" spans="1:12">
      <c r="A38" s="189"/>
      <c r="B38" s="189"/>
      <c r="C38" s="226"/>
      <c r="D38" s="227"/>
      <c r="E38" s="200"/>
      <c r="F38" s="200"/>
      <c r="G38" s="200"/>
      <c r="H38" s="200"/>
      <c r="I38" s="200"/>
      <c r="J38" s="200"/>
      <c r="K38" s="200"/>
      <c r="L38" s="200"/>
    </row>
    <row r="39" spans="1:12">
      <c r="A39" s="189"/>
      <c r="B39" s="189"/>
      <c r="C39" s="226"/>
      <c r="D39" s="227"/>
      <c r="E39" s="200"/>
      <c r="F39" s="200"/>
      <c r="G39" s="200"/>
      <c r="H39" s="242" t="s">
        <v>66</v>
      </c>
      <c r="I39" s="200"/>
      <c r="J39" s="200" t="s">
        <v>67</v>
      </c>
      <c r="K39" s="200"/>
      <c r="L39" s="200"/>
    </row>
    <row r="40" spans="1:12">
      <c r="A40" s="189"/>
      <c r="B40" s="189"/>
      <c r="C40" s="226"/>
      <c r="D40" s="227"/>
      <c r="E40" s="200"/>
      <c r="F40" s="200"/>
      <c r="G40" s="200"/>
      <c r="H40" s="200"/>
      <c r="I40" s="200"/>
      <c r="J40" s="200"/>
      <c r="K40" s="200"/>
      <c r="L40" s="200"/>
    </row>
    <row r="41" spans="1:12">
      <c r="A41" s="189"/>
      <c r="B41" s="189"/>
      <c r="C41" s="226"/>
      <c r="D41" s="227"/>
      <c r="E41" s="200"/>
      <c r="F41" s="200"/>
      <c r="G41" s="200"/>
      <c r="H41" s="243" t="s">
        <v>68</v>
      </c>
      <c r="I41" s="200"/>
      <c r="J41" s="200" t="s">
        <v>69</v>
      </c>
      <c r="K41" s="200"/>
      <c r="L41" s="200"/>
    </row>
    <row r="42" spans="1:12">
      <c r="A42" s="189"/>
      <c r="B42" s="189"/>
      <c r="C42" s="226"/>
      <c r="D42" s="227"/>
      <c r="E42" s="200"/>
      <c r="F42" s="200"/>
      <c r="G42" s="200"/>
      <c r="H42" s="200"/>
      <c r="I42" s="200"/>
      <c r="J42" s="200"/>
      <c r="K42" s="200"/>
      <c r="L42" s="200"/>
    </row>
    <row r="43" spans="1:12">
      <c r="A43" s="189"/>
      <c r="B43" s="189"/>
      <c r="C43" s="226"/>
      <c r="D43" s="227"/>
      <c r="E43" s="200"/>
      <c r="F43" s="200"/>
      <c r="G43" s="200"/>
      <c r="H43" s="244" t="s">
        <v>70</v>
      </c>
      <c r="I43" s="200"/>
      <c r="J43" s="200" t="s">
        <v>71</v>
      </c>
      <c r="K43" s="200"/>
      <c r="L43" s="200"/>
    </row>
    <row r="44" spans="1:12">
      <c r="A44" s="189"/>
      <c r="B44" s="189"/>
      <c r="C44" s="226"/>
      <c r="D44" s="227"/>
      <c r="E44" s="200"/>
      <c r="F44" s="200"/>
      <c r="G44" s="200"/>
      <c r="H44" s="200"/>
      <c r="I44" s="200"/>
      <c r="J44" s="200"/>
      <c r="K44" s="200"/>
      <c r="L44" s="200"/>
    </row>
    <row r="45" spans="1:12">
      <c r="A45" s="189"/>
      <c r="B45" s="189"/>
      <c r="C45" s="226"/>
      <c r="D45" s="227"/>
      <c r="E45" s="200"/>
      <c r="F45" s="200"/>
      <c r="G45" s="200"/>
      <c r="H45" s="245" t="s">
        <v>72</v>
      </c>
      <c r="I45" s="200"/>
      <c r="J45" s="200" t="s">
        <v>73</v>
      </c>
      <c r="K45" s="200"/>
      <c r="L45" s="200"/>
    </row>
    <row r="46" spans="1:12">
      <c r="A46" s="189"/>
      <c r="B46" s="189"/>
      <c r="C46" s="226"/>
      <c r="D46" s="227"/>
      <c r="E46" s="200"/>
      <c r="F46" s="200"/>
      <c r="G46" s="200"/>
      <c r="H46" s="200"/>
      <c r="I46" s="200"/>
      <c r="J46" s="200"/>
      <c r="K46" s="200"/>
      <c r="L46" s="200"/>
    </row>
    <row r="47" spans="1:12">
      <c r="A47" s="189"/>
      <c r="B47" s="189" t="s">
        <v>74</v>
      </c>
      <c r="C47" s="226"/>
      <c r="D47" s="227"/>
      <c r="E47" s="200"/>
      <c r="F47" s="200"/>
      <c r="G47" s="200"/>
      <c r="H47" s="200"/>
      <c r="I47" s="200"/>
      <c r="J47" s="200"/>
      <c r="K47" s="200"/>
      <c r="L47" s="200"/>
    </row>
    <row r="48" spans="1:12">
      <c r="A48" s="189"/>
      <c r="B48" s="189"/>
      <c r="C48" s="226"/>
      <c r="D48" s="227"/>
      <c r="E48" s="200"/>
      <c r="F48" s="200"/>
      <c r="G48" s="200"/>
      <c r="H48" s="246" t="s">
        <v>75</v>
      </c>
      <c r="I48" s="200"/>
      <c r="J48" s="200" t="s">
        <v>76</v>
      </c>
      <c r="K48" s="200"/>
      <c r="L48" s="200"/>
    </row>
    <row r="49" spans="1:12">
      <c r="A49" s="189"/>
      <c r="B49" s="189"/>
      <c r="C49" s="226"/>
      <c r="D49" s="227"/>
      <c r="E49" s="200"/>
      <c r="F49" s="200"/>
      <c r="G49" s="200"/>
      <c r="H49" s="200"/>
      <c r="I49" s="200"/>
      <c r="J49" s="200"/>
      <c r="K49" s="200"/>
      <c r="L49" s="200"/>
    </row>
    <row r="50" spans="1:12">
      <c r="A50" s="189"/>
      <c r="B50" s="189"/>
      <c r="C50" s="226"/>
      <c r="D50" s="227"/>
      <c r="E50" s="200"/>
      <c r="F50" s="200"/>
      <c r="G50" s="200"/>
      <c r="H50" s="247" t="s">
        <v>77</v>
      </c>
      <c r="I50" s="200"/>
      <c r="J50" s="200" t="s">
        <v>78</v>
      </c>
      <c r="K50" s="200"/>
      <c r="L50" s="200"/>
    </row>
    <row r="51" spans="1:12">
      <c r="A51" s="189"/>
      <c r="B51" s="189"/>
      <c r="C51" s="226"/>
      <c r="D51" s="227"/>
      <c r="E51" s="200"/>
      <c r="F51" s="200"/>
      <c r="G51" s="200"/>
      <c r="H51" s="200"/>
      <c r="I51" s="200"/>
      <c r="J51" s="200"/>
      <c r="K51" s="200"/>
      <c r="L51" s="200"/>
    </row>
    <row r="52" spans="1:12">
      <c r="A52" s="248" t="s">
        <v>79</v>
      </c>
      <c r="B52" s="248"/>
      <c r="C52" s="249"/>
      <c r="D52" s="249"/>
      <c r="E52" s="250"/>
      <c r="F52" s="251"/>
      <c r="G52" s="248"/>
      <c r="H52" s="248"/>
      <c r="I52" s="252"/>
      <c r="J52" s="248"/>
      <c r="K52" s="248"/>
      <c r="L52" s="248"/>
    </row>
  </sheetData>
  <pageMargins left="0.70866141732283472" right="0.70866141732283472" top="0.74803149606299213" bottom="0.74803149606299213" header="0.31496062992125984" footer="0.31496062992125984"/>
  <pageSetup paperSize="9" scale="97" fitToHeight="0" orientation="landscape" r:id="rId1"/>
  <headerFooter>
    <oddHeader>&amp;L&amp;F        &amp;CSheet: &amp;A      &amp;ROFFICIAL</oddHeader>
    <oddFooter>&amp;LPrinted on &amp;D at &amp;T      &amp;CPage &amp;P of &amp;N         &amp;ROfwat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K26"/>
  <sheetViews>
    <sheetView zoomScale="90" zoomScaleNormal="90" workbookViewId="0">
      <pane ySplit="1" topLeftCell="A2" activePane="bottomLeft" state="frozen"/>
      <selection pane="bottomLeft"/>
    </sheetView>
  </sheetViews>
  <sheetFormatPr defaultColWidth="0" defaultRowHeight="13.8" zeroHeight="1"/>
  <cols>
    <col min="1" max="1" width="8.69921875" customWidth="1"/>
    <col min="2" max="2" width="25.69921875" customWidth="1"/>
    <col min="3" max="3" width="4.796875" customWidth="1"/>
    <col min="4" max="4" width="25.69921875" customWidth="1"/>
    <col min="5" max="5" width="4.796875" customWidth="1"/>
    <col min="6" max="6" width="26.59765625" customWidth="1"/>
    <col min="7" max="7" width="4.796875" customWidth="1"/>
    <col min="8" max="8" width="25.69921875" customWidth="1"/>
    <col min="9" max="9" width="4.796875" customWidth="1"/>
    <col min="10" max="10" width="25.69921875" customWidth="1"/>
    <col min="11" max="11" width="5.5" customWidth="1"/>
    <col min="12" max="16384" width="9" hidden="1"/>
  </cols>
  <sheetData>
    <row r="1" spans="1:11" ht="24.6">
      <c r="A1" s="1" t="str">
        <f ca="1" xml:space="preserve"> RIGHT(CELL("filename", $A$1), LEN(CELL("filename", $A$1)) - SEARCH("]", CELL("filename", $A$1)))</f>
        <v>ToC</v>
      </c>
      <c r="B1" s="253"/>
      <c r="C1" s="253"/>
      <c r="D1" s="253"/>
      <c r="E1" s="253"/>
      <c r="F1" s="253"/>
      <c r="G1" s="253"/>
      <c r="H1" s="253"/>
      <c r="I1" s="253"/>
      <c r="J1" s="253"/>
      <c r="K1" s="253"/>
    </row>
    <row r="2" spans="1:11">
      <c r="A2" s="254"/>
      <c r="B2" s="254"/>
      <c r="C2" s="254"/>
      <c r="D2" s="254"/>
      <c r="E2" s="254"/>
      <c r="F2" s="254"/>
      <c r="G2" s="254"/>
      <c r="H2" s="254"/>
      <c r="I2" s="254"/>
      <c r="J2" s="254"/>
    </row>
    <row r="3" spans="1:11">
      <c r="A3" s="254"/>
      <c r="B3" s="254" t="s">
        <v>80</v>
      </c>
      <c r="C3" s="254"/>
      <c r="D3" s="255" t="s">
        <v>81</v>
      </c>
      <c r="E3" s="254"/>
      <c r="F3" s="254" t="s">
        <v>82</v>
      </c>
      <c r="G3" s="254"/>
      <c r="H3" s="255" t="s">
        <v>83</v>
      </c>
      <c r="I3" s="254"/>
      <c r="J3" s="254" t="s">
        <v>84</v>
      </c>
    </row>
    <row r="4" spans="1:11">
      <c r="A4" s="254"/>
      <c r="B4" s="254"/>
      <c r="C4" s="254"/>
      <c r="D4" s="254"/>
      <c r="E4" s="254"/>
      <c r="F4" s="254"/>
      <c r="G4" s="254"/>
      <c r="H4" s="254"/>
      <c r="I4" s="254"/>
      <c r="J4" s="254"/>
    </row>
    <row r="5" spans="1:11">
      <c r="A5" s="254"/>
      <c r="B5" s="256" t="str">
        <f>Cover!A1</f>
        <v>Cover</v>
      </c>
      <c r="C5" s="254"/>
      <c r="D5" s="257" t="str">
        <f ca="1">InpActive!A1</f>
        <v>InpActive</v>
      </c>
      <c r="E5" s="254"/>
      <c r="F5" s="258" t="str">
        <f ca="1">Index!A1</f>
        <v>Index</v>
      </c>
      <c r="G5" s="254"/>
      <c r="H5" s="259" t="str">
        <f ca="1">Outputs!A1</f>
        <v>Outputs</v>
      </c>
      <c r="I5" s="254"/>
      <c r="J5" s="260" t="str">
        <f ca="1">Check!A1</f>
        <v>Check</v>
      </c>
    </row>
    <row r="6" spans="1:11" ht="37.5" customHeight="1">
      <c r="A6" s="254"/>
      <c r="B6" s="254" t="s">
        <v>85</v>
      </c>
      <c r="C6" s="254"/>
      <c r="D6" s="254" t="s">
        <v>86</v>
      </c>
      <c r="E6" s="254"/>
      <c r="F6" s="261" t="s">
        <v>87</v>
      </c>
      <c r="G6" s="254"/>
      <c r="H6" s="261" t="s">
        <v>635</v>
      </c>
      <c r="I6" s="254"/>
      <c r="J6" s="261" t="s">
        <v>88</v>
      </c>
    </row>
    <row r="7" spans="1:11">
      <c r="A7" s="254"/>
      <c r="B7" s="254"/>
      <c r="C7" s="254"/>
      <c r="D7" s="254"/>
      <c r="E7" s="254"/>
      <c r="F7" s="262"/>
      <c r="G7" s="254"/>
      <c r="H7" s="254"/>
      <c r="I7" s="254"/>
      <c r="J7" s="254"/>
    </row>
    <row r="8" spans="1:11">
      <c r="A8" s="254"/>
      <c r="B8" s="256" t="str">
        <f ca="1">'Style Guide'!A1</f>
        <v>Style Guide</v>
      </c>
      <c r="C8" s="254"/>
      <c r="D8" s="254"/>
      <c r="E8" s="254"/>
      <c r="F8" s="258" t="str">
        <f ca="1">Time!A1</f>
        <v>Time</v>
      </c>
      <c r="G8" s="254"/>
      <c r="H8" s="254"/>
      <c r="I8" s="254"/>
      <c r="J8" s="254"/>
    </row>
    <row r="9" spans="1:11" ht="37.5" customHeight="1">
      <c r="A9" s="254"/>
      <c r="B9" s="261" t="s">
        <v>89</v>
      </c>
      <c r="C9" s="254"/>
      <c r="D9" s="254"/>
      <c r="E9" s="254"/>
      <c r="F9" s="261" t="s">
        <v>90</v>
      </c>
      <c r="G9" s="254"/>
      <c r="H9" s="254"/>
      <c r="I9" s="254"/>
      <c r="J9" s="254"/>
    </row>
    <row r="10" spans="1:11">
      <c r="A10" s="254"/>
      <c r="B10" s="254"/>
      <c r="C10" s="254"/>
      <c r="D10" s="254"/>
      <c r="E10" s="254"/>
      <c r="F10" s="254"/>
      <c r="G10" s="254"/>
      <c r="H10" s="254"/>
      <c r="I10" s="254"/>
      <c r="J10" s="254"/>
    </row>
    <row r="11" spans="1:11">
      <c r="A11" s="254"/>
      <c r="B11" s="263" t="str">
        <f ca="1">A1</f>
        <v>ToC</v>
      </c>
      <c r="C11" s="254"/>
      <c r="D11" s="254"/>
      <c r="E11" s="254"/>
      <c r="F11" s="258" t="str">
        <f ca="1">'Cost sharing calculations'!A1</f>
        <v>Cost sharing calculations</v>
      </c>
      <c r="G11" s="254"/>
      <c r="H11" s="254"/>
      <c r="I11" s="254"/>
      <c r="J11" s="254"/>
    </row>
    <row r="12" spans="1:11" ht="37.5" customHeight="1">
      <c r="A12" s="254"/>
      <c r="B12" s="254" t="s">
        <v>91</v>
      </c>
      <c r="C12" s="254"/>
      <c r="D12" s="254"/>
      <c r="E12" s="254"/>
      <c r="F12" s="261" t="s">
        <v>92</v>
      </c>
      <c r="G12" s="254"/>
      <c r="H12" s="254"/>
      <c r="I12" s="254"/>
      <c r="J12" s="254"/>
    </row>
    <row r="13" spans="1:11">
      <c r="A13" s="254"/>
      <c r="B13" s="254"/>
      <c r="C13" s="254"/>
      <c r="D13" s="254"/>
      <c r="E13" s="254"/>
      <c r="F13" s="254"/>
      <c r="G13" s="254"/>
      <c r="H13" s="254"/>
      <c r="I13" s="254"/>
      <c r="J13" s="254"/>
    </row>
    <row r="14" spans="1:11">
      <c r="A14" s="254"/>
      <c r="B14" s="254"/>
      <c r="C14" s="254"/>
      <c r="D14" s="254"/>
      <c r="E14" s="254"/>
      <c r="F14" s="258" t="s">
        <v>610</v>
      </c>
      <c r="G14" s="254"/>
      <c r="H14" s="254"/>
      <c r="I14" s="254"/>
      <c r="J14" s="254"/>
    </row>
    <row r="15" spans="1:11" ht="52.8">
      <c r="A15" s="254"/>
      <c r="B15" s="254"/>
      <c r="C15" s="254"/>
      <c r="D15" s="254"/>
      <c r="E15" s="254"/>
      <c r="F15" s="261" t="s">
        <v>611</v>
      </c>
      <c r="G15" s="254"/>
      <c r="H15" s="254"/>
      <c r="I15" s="254"/>
      <c r="J15" s="254"/>
    </row>
    <row r="16" spans="1:11">
      <c r="A16" s="254"/>
      <c r="B16" s="254"/>
      <c r="C16" s="254"/>
      <c r="D16" s="254"/>
      <c r="E16" s="254"/>
      <c r="F16" s="261"/>
      <c r="G16" s="254"/>
      <c r="H16" s="254"/>
      <c r="I16" s="254"/>
      <c r="J16" s="254"/>
    </row>
    <row r="17" spans="1:11">
      <c r="A17" s="254"/>
      <c r="B17" s="254"/>
      <c r="C17" s="254"/>
      <c r="D17" s="254"/>
      <c r="E17" s="254"/>
      <c r="F17" s="258" t="str">
        <f ca="1">Bioresources!$A$1</f>
        <v>Bioresources</v>
      </c>
      <c r="G17" s="254"/>
      <c r="H17" s="254"/>
      <c r="I17" s="254"/>
      <c r="J17" s="254"/>
    </row>
    <row r="18" spans="1:11" ht="39.6">
      <c r="A18" s="254"/>
      <c r="B18" s="254"/>
      <c r="C18" s="254"/>
      <c r="D18" s="254"/>
      <c r="E18" s="254"/>
      <c r="F18" s="261" t="s">
        <v>636</v>
      </c>
      <c r="G18" s="254"/>
      <c r="H18" s="254"/>
      <c r="I18" s="254"/>
      <c r="J18" s="254"/>
    </row>
    <row r="19" spans="1:11">
      <c r="A19" s="254"/>
      <c r="B19" s="254"/>
      <c r="C19" s="254"/>
      <c r="D19" s="254"/>
      <c r="E19" s="254"/>
      <c r="F19" s="254"/>
      <c r="G19" s="254"/>
      <c r="H19" s="254"/>
      <c r="I19" s="254"/>
      <c r="J19" s="254"/>
    </row>
    <row r="20" spans="1:11">
      <c r="A20" s="254"/>
      <c r="B20" s="254"/>
      <c r="C20" s="254"/>
      <c r="D20" s="254"/>
      <c r="E20" s="254"/>
      <c r="F20" s="258" t="s">
        <v>613</v>
      </c>
      <c r="G20" s="254"/>
      <c r="H20" s="254"/>
      <c r="I20" s="254"/>
      <c r="J20" s="254"/>
    </row>
    <row r="21" spans="1:11" ht="39.6">
      <c r="A21" s="254"/>
      <c r="B21" s="254"/>
      <c r="C21" s="254"/>
      <c r="D21" s="254"/>
      <c r="E21" s="254"/>
      <c r="F21" s="261" t="s">
        <v>614</v>
      </c>
      <c r="G21" s="254"/>
      <c r="H21" s="254"/>
      <c r="I21" s="254"/>
      <c r="J21" s="254"/>
    </row>
    <row r="22" spans="1:11">
      <c r="A22" s="254"/>
      <c r="B22" s="254"/>
      <c r="C22" s="254"/>
      <c r="D22" s="254"/>
      <c r="E22" s="254"/>
      <c r="F22" s="254"/>
      <c r="G22" s="254"/>
      <c r="H22" s="254"/>
      <c r="I22" s="254"/>
      <c r="J22" s="254"/>
    </row>
    <row r="23" spans="1:11">
      <c r="A23" s="254"/>
      <c r="B23" s="254"/>
      <c r="C23" s="254"/>
      <c r="D23" s="254"/>
      <c r="E23" s="254"/>
      <c r="F23" s="258" t="s">
        <v>608</v>
      </c>
      <c r="G23" s="254"/>
      <c r="H23" s="254"/>
      <c r="I23" s="254"/>
      <c r="J23" s="254"/>
    </row>
    <row r="24" spans="1:11" ht="39.6">
      <c r="A24" s="254"/>
      <c r="B24" s="254"/>
      <c r="C24" s="254"/>
      <c r="D24" s="254"/>
      <c r="E24" s="254"/>
      <c r="F24" s="261" t="s">
        <v>612</v>
      </c>
      <c r="G24" s="254"/>
      <c r="H24" s="254"/>
      <c r="I24" s="254"/>
      <c r="J24" s="254"/>
    </row>
    <row r="25" spans="1:11"/>
    <row r="26" spans="1:11">
      <c r="A26" s="248" t="s">
        <v>79</v>
      </c>
      <c r="B26" s="248"/>
      <c r="C26" s="249"/>
      <c r="D26" s="249"/>
      <c r="E26" s="250"/>
      <c r="F26" s="251"/>
      <c r="G26" s="248"/>
      <c r="H26" s="248"/>
      <c r="I26" s="252"/>
      <c r="J26" s="248"/>
      <c r="K26" s="248"/>
    </row>
  </sheetData>
  <pageMargins left="0.70866141732283472" right="0.70866141732283472" top="0.74803149606299213" bottom="0.74803149606299213" header="0.31496062992125984" footer="0.31496062992125984"/>
  <pageSetup paperSize="9" scale="73" fitToHeight="0" orientation="landscape" r:id="rId1"/>
  <headerFooter>
    <oddHeader>&amp;L&amp;F        &amp;CSheet: &amp;A      &amp;ROFFICIAL</oddHeader>
    <oddFooter>&amp;LPrinted on &amp;D at &amp;T      &amp;CPage &amp;P of &amp;N         &amp;ROfwat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1" tint="0.34998626667073579"/>
    <pageSetUpPr fitToPage="1"/>
  </sheetPr>
  <dimension ref="A1"/>
  <sheetViews>
    <sheetView zoomScale="90" zoomScaleNormal="90" workbookViewId="0"/>
  </sheetViews>
  <sheetFormatPr defaultRowHeight="13.8"/>
  <sheetData/>
  <pageMargins left="0.70866141732283472" right="0.70866141732283472" top="0.74803149606299213" bottom="0.74803149606299213" header="0.31496062992125984" footer="0.31496062992125984"/>
  <pageSetup paperSize="9" fitToHeight="0" orientation="landscape" r:id="rId1"/>
  <headerFooter>
    <oddHeader>&amp;L&amp;F        &amp;CSheet: &amp;A      &amp;ROFFICIAL</oddHeader>
    <oddFooter>&amp;LPrinted on &amp;D at &amp;T      &amp;CPage &amp;P of &amp;N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FF99"/>
    <outlinePr summaryBelow="0" summaryRight="0"/>
    <pageSetUpPr fitToPage="1"/>
  </sheetPr>
  <dimension ref="A1:T361"/>
  <sheetViews>
    <sheetView tabSelected="1" zoomScale="90" zoomScaleNormal="90" workbookViewId="0">
      <pane xSplit="9" ySplit="6" topLeftCell="J271" activePane="bottomRight" state="frozen"/>
      <selection pane="topRight"/>
      <selection pane="bottomLeft"/>
      <selection pane="bottomRight" activeCell="O207" sqref="O207"/>
    </sheetView>
  </sheetViews>
  <sheetFormatPr defaultColWidth="0" defaultRowHeight="13.8" zeroHeight="1" outlineLevelRow="2"/>
  <cols>
    <col min="1" max="3" width="1.09765625" customWidth="1"/>
    <col min="4" max="4" width="12.59765625" customWidth="1"/>
    <col min="5" max="5" width="77.09765625" customWidth="1"/>
    <col min="6" max="8" width="9.5" customWidth="1"/>
    <col min="9" max="9" width="2.09765625" customWidth="1"/>
    <col min="10" max="16" width="10.09765625" customWidth="1"/>
    <col min="17" max="20" width="9" hidden="1"/>
  </cols>
  <sheetData>
    <row r="1" spans="1:20" ht="25.2">
      <c r="A1" s="9" t="str">
        <f ca="1" xml:space="preserve"> RIGHT(CELL("filename", $A$1), LEN(CELL("filename", $A$1)) - SEARCH("]", CELL("filename", $A$1)))</f>
        <v>InpActive</v>
      </c>
      <c r="B1" s="10"/>
      <c r="C1" s="45"/>
      <c r="D1" s="10"/>
      <c r="E1" s="11"/>
      <c r="F1" s="10"/>
      <c r="G1" s="10"/>
      <c r="H1" s="10"/>
      <c r="I1" s="10"/>
      <c r="J1" s="10"/>
      <c r="K1" s="10"/>
      <c r="L1" s="10"/>
      <c r="M1" s="10"/>
      <c r="N1" s="10"/>
      <c r="O1" s="10"/>
      <c r="P1" s="10"/>
      <c r="Q1" s="10"/>
      <c r="R1" s="10"/>
      <c r="S1" s="10"/>
      <c r="T1" s="10"/>
    </row>
    <row r="2" spans="1:20">
      <c r="A2" s="49"/>
      <c r="B2" s="50"/>
      <c r="C2" s="51"/>
      <c r="D2" s="52"/>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20">
      <c r="A3" s="49"/>
      <c r="B3" s="50"/>
      <c r="C3" s="51"/>
      <c r="D3" s="52"/>
      <c r="E3" s="13" t="str">
        <f>Time!E$23</f>
        <v>Model Period END</v>
      </c>
      <c r="F3" s="16" t="e">
        <f>Check!F$8</f>
        <v>#VALUE!</v>
      </c>
      <c r="G3" s="14" t="s">
        <v>93</v>
      </c>
      <c r="H3" s="14"/>
      <c r="I3" s="14"/>
      <c r="J3" s="14">
        <f>Time!J$23</f>
        <v>43921</v>
      </c>
      <c r="K3" s="14">
        <f>Time!K$23</f>
        <v>44286</v>
      </c>
      <c r="L3" s="14">
        <f>Time!L$23</f>
        <v>44651</v>
      </c>
      <c r="M3" s="14">
        <f>Time!M$23</f>
        <v>45016</v>
      </c>
      <c r="N3" s="14">
        <f>Time!N$23</f>
        <v>45382</v>
      </c>
      <c r="O3" s="14">
        <f>Time!O$23</f>
        <v>45747</v>
      </c>
      <c r="P3" s="14">
        <f>Time!P$23</f>
        <v>46112</v>
      </c>
    </row>
    <row r="4" spans="1:20">
      <c r="A4" s="53"/>
      <c r="B4" s="54"/>
      <c r="C4" s="55"/>
      <c r="D4" s="56"/>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20">
      <c r="A5" s="46"/>
      <c r="B5" s="57"/>
      <c r="C5" s="58"/>
      <c r="D5" s="48"/>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20">
      <c r="A6" s="61"/>
      <c r="B6" s="62"/>
      <c r="C6" s="63"/>
      <c r="D6" s="64"/>
      <c r="E6" s="13" t="str">
        <f>Time!E$11</f>
        <v>Model column counter</v>
      </c>
      <c r="F6" s="19" t="s">
        <v>94</v>
      </c>
      <c r="G6" s="19" t="s">
        <v>95</v>
      </c>
      <c r="H6" s="19" t="s">
        <v>96</v>
      </c>
      <c r="I6" s="18"/>
      <c r="J6" s="18">
        <f>Time!J$11</f>
        <v>1</v>
      </c>
      <c r="K6" s="18">
        <f>Time!K$11</f>
        <v>2</v>
      </c>
      <c r="L6" s="18">
        <f>Time!L$11</f>
        <v>3</v>
      </c>
      <c r="M6" s="18">
        <f>Time!M$11</f>
        <v>4</v>
      </c>
      <c r="N6" s="18">
        <f>Time!N$11</f>
        <v>5</v>
      </c>
      <c r="O6" s="18">
        <f>Time!O$11</f>
        <v>6</v>
      </c>
      <c r="P6" s="18">
        <f>Time!P$11</f>
        <v>7</v>
      </c>
    </row>
    <row r="7" spans="1:20">
      <c r="A7" s="141"/>
      <c r="B7" s="141"/>
      <c r="C7" s="141"/>
      <c r="D7" s="141"/>
      <c r="E7" s="141"/>
      <c r="F7" s="141"/>
      <c r="G7" s="141"/>
    </row>
    <row r="8" spans="1:20" s="5" customFormat="1" ht="13.35" customHeight="1">
      <c r="A8" s="5" t="s">
        <v>97</v>
      </c>
      <c r="C8" s="6"/>
    </row>
    <row r="9" spans="1:20" outlineLevel="1">
      <c r="A9" s="26"/>
      <c r="B9" s="27"/>
      <c r="C9" s="27"/>
      <c r="D9" s="28"/>
      <c r="E9" s="29"/>
      <c r="F9" s="17"/>
      <c r="G9" s="17"/>
      <c r="H9" s="141"/>
      <c r="I9" s="141"/>
      <c r="J9" s="141"/>
      <c r="K9" s="141"/>
      <c r="L9" s="141"/>
      <c r="M9" s="141"/>
      <c r="N9" s="141"/>
      <c r="O9" s="141"/>
      <c r="P9" s="141"/>
      <c r="Q9" s="141"/>
    </row>
    <row r="10" spans="1:20" outlineLevel="1">
      <c r="A10" s="26"/>
      <c r="B10" s="27"/>
      <c r="C10" s="27"/>
      <c r="D10" s="28"/>
      <c r="E10" s="29" t="s">
        <v>98</v>
      </c>
      <c r="F10" s="30">
        <v>43556</v>
      </c>
      <c r="G10" s="31" t="s">
        <v>99</v>
      </c>
      <c r="H10" s="141"/>
      <c r="I10" s="141"/>
      <c r="J10" s="141"/>
      <c r="K10" s="141"/>
      <c r="L10" s="141"/>
      <c r="M10" s="141"/>
      <c r="N10" s="141"/>
      <c r="O10" s="141"/>
      <c r="P10" s="141"/>
      <c r="Q10" s="141"/>
    </row>
    <row r="11" spans="1:20" outlineLevel="1">
      <c r="A11" s="26"/>
      <c r="B11" s="27"/>
      <c r="C11" s="27"/>
      <c r="D11" s="28"/>
      <c r="E11" s="29"/>
      <c r="F11" s="32"/>
      <c r="G11" s="17"/>
      <c r="H11" s="141"/>
      <c r="I11" s="141"/>
      <c r="J11" s="141"/>
      <c r="K11" s="141"/>
      <c r="L11" s="141"/>
      <c r="M11" s="141"/>
      <c r="N11" s="141"/>
      <c r="O11" s="141"/>
      <c r="P11" s="141"/>
      <c r="Q11" s="141"/>
    </row>
    <row r="12" spans="1:20" outlineLevel="1">
      <c r="A12" s="26"/>
      <c r="B12" s="27"/>
      <c r="C12" s="27"/>
      <c r="D12" s="28"/>
      <c r="E12" s="29" t="s">
        <v>100</v>
      </c>
      <c r="F12" s="30">
        <v>43921</v>
      </c>
      <c r="G12" s="31" t="s">
        <v>99</v>
      </c>
      <c r="H12" s="141"/>
      <c r="I12" s="141"/>
      <c r="J12" s="141"/>
      <c r="K12" s="141"/>
      <c r="L12" s="141"/>
      <c r="M12" s="141"/>
      <c r="N12" s="141"/>
      <c r="O12" s="141"/>
      <c r="P12" s="141"/>
      <c r="Q12" s="141"/>
    </row>
    <row r="13" spans="1:20" outlineLevel="1">
      <c r="A13" s="26"/>
      <c r="B13" s="27"/>
      <c r="C13" s="27"/>
      <c r="D13" s="28"/>
      <c r="E13" s="22"/>
      <c r="F13" s="32"/>
      <c r="G13" s="33"/>
      <c r="H13" s="141"/>
      <c r="I13" s="141"/>
      <c r="J13" s="141"/>
      <c r="K13" s="141"/>
      <c r="L13" s="141"/>
      <c r="M13" s="141"/>
      <c r="N13" s="141"/>
      <c r="O13" s="141"/>
      <c r="P13" s="141"/>
      <c r="Q13" s="141"/>
    </row>
    <row r="14" spans="1:20" outlineLevel="1">
      <c r="A14" s="26"/>
      <c r="B14" s="27"/>
      <c r="C14" s="27"/>
      <c r="D14" s="28"/>
      <c r="E14" s="29" t="s">
        <v>101</v>
      </c>
      <c r="F14" s="30">
        <v>43921</v>
      </c>
      <c r="G14" s="31" t="s">
        <v>99</v>
      </c>
      <c r="H14" s="141"/>
      <c r="I14" s="141"/>
      <c r="J14" s="141"/>
      <c r="K14" s="141"/>
      <c r="L14" s="141"/>
      <c r="M14" s="141"/>
      <c r="N14" s="141"/>
      <c r="O14" s="141"/>
      <c r="P14" s="141"/>
      <c r="Q14" s="141"/>
    </row>
    <row r="15" spans="1:20" outlineLevel="1">
      <c r="A15" s="34"/>
      <c r="B15" s="35"/>
      <c r="C15" s="35"/>
      <c r="D15" s="36"/>
      <c r="E15" s="22" t="s">
        <v>102</v>
      </c>
      <c r="F15" s="37">
        <v>5</v>
      </c>
      <c r="G15" s="38" t="s">
        <v>103</v>
      </c>
      <c r="H15" s="141"/>
      <c r="I15" s="141"/>
      <c r="J15" s="141"/>
      <c r="K15" s="141"/>
      <c r="L15" s="141"/>
      <c r="M15" s="141"/>
      <c r="N15" s="141"/>
      <c r="O15" s="141"/>
      <c r="P15" s="141"/>
      <c r="Q15" s="141"/>
    </row>
    <row r="16" spans="1:20" outlineLevel="1">
      <c r="A16" s="26"/>
      <c r="B16" s="27"/>
      <c r="C16" s="27"/>
      <c r="D16" s="28"/>
      <c r="E16" s="22" t="s">
        <v>104</v>
      </c>
      <c r="F16" s="32">
        <f>DATE(YEAR(F14)+F15,MONTH(F14),DAY(F14))</f>
        <v>45747</v>
      </c>
      <c r="G16" s="33" t="s">
        <v>99</v>
      </c>
      <c r="H16" s="141"/>
      <c r="I16" s="141"/>
      <c r="J16" s="141"/>
      <c r="K16" s="141"/>
      <c r="L16" s="141"/>
      <c r="M16" s="141"/>
      <c r="N16" s="141"/>
      <c r="O16" s="141"/>
      <c r="P16" s="141"/>
      <c r="Q16" s="141"/>
    </row>
    <row r="17" spans="1:17" outlineLevel="1">
      <c r="A17" s="26"/>
      <c r="B17" s="27"/>
      <c r="C17" s="27"/>
      <c r="D17" s="28"/>
      <c r="E17" s="29"/>
      <c r="F17" s="32"/>
      <c r="G17" s="17"/>
      <c r="H17" s="141"/>
      <c r="I17" s="141"/>
      <c r="J17" s="141"/>
      <c r="K17" s="141"/>
      <c r="L17" s="141"/>
      <c r="M17" s="141"/>
      <c r="N17" s="141"/>
      <c r="O17" s="141"/>
      <c r="P17" s="141"/>
      <c r="Q17" s="141"/>
    </row>
    <row r="18" spans="1:17" outlineLevel="1">
      <c r="A18" s="26"/>
      <c r="B18" s="27"/>
      <c r="C18" s="27"/>
      <c r="D18" s="28"/>
      <c r="E18" s="29"/>
      <c r="F18" s="32"/>
      <c r="G18" s="17"/>
      <c r="H18" s="141"/>
      <c r="I18" s="141"/>
      <c r="J18" s="141"/>
      <c r="K18" s="141"/>
      <c r="L18" s="141"/>
      <c r="M18" s="141"/>
      <c r="N18" s="141"/>
      <c r="O18" s="141"/>
      <c r="P18" s="141"/>
      <c r="Q18" s="141"/>
    </row>
    <row r="19" spans="1:17" outlineLevel="1">
      <c r="A19" s="26"/>
      <c r="B19" s="27"/>
      <c r="C19" s="27"/>
      <c r="D19" s="28"/>
      <c r="E19" s="29" t="s">
        <v>105</v>
      </c>
      <c r="F19" s="30">
        <v>44286</v>
      </c>
      <c r="G19" s="17" t="s">
        <v>99</v>
      </c>
      <c r="H19" s="141"/>
      <c r="I19" s="141"/>
      <c r="J19" s="141"/>
      <c r="K19" s="141"/>
      <c r="L19" s="141"/>
      <c r="M19" s="141"/>
      <c r="N19" s="141"/>
      <c r="O19" s="141"/>
      <c r="P19" s="141"/>
      <c r="Q19" s="141"/>
    </row>
    <row r="20" spans="1:17" outlineLevel="1">
      <c r="A20" s="26"/>
      <c r="B20" s="27"/>
      <c r="C20" s="27"/>
      <c r="D20" s="28"/>
      <c r="E20" s="29" t="s">
        <v>106</v>
      </c>
      <c r="F20" s="30">
        <v>45747</v>
      </c>
      <c r="G20" s="17" t="s">
        <v>99</v>
      </c>
      <c r="H20" s="141"/>
      <c r="I20" s="141"/>
      <c r="J20" s="141"/>
      <c r="K20" s="141"/>
      <c r="L20" s="141"/>
      <c r="M20" s="141"/>
      <c r="N20" s="141"/>
      <c r="O20" s="141"/>
      <c r="P20" s="141"/>
      <c r="Q20" s="141"/>
    </row>
    <row r="21" spans="1:17" outlineLevel="1">
      <c r="A21" s="26"/>
      <c r="B21" s="27"/>
      <c r="C21" s="27"/>
      <c r="D21" s="28"/>
      <c r="E21" s="29" t="s">
        <v>107</v>
      </c>
      <c r="F21" s="39">
        <v>2020</v>
      </c>
      <c r="G21" s="17" t="s">
        <v>108</v>
      </c>
      <c r="H21" s="141"/>
      <c r="I21" s="141"/>
      <c r="J21" s="141"/>
      <c r="K21" s="141"/>
      <c r="L21" s="141"/>
      <c r="M21" s="141"/>
      <c r="N21" s="141"/>
      <c r="O21" s="141"/>
      <c r="P21" s="141"/>
      <c r="Q21" s="141"/>
    </row>
    <row r="22" spans="1:17" outlineLevel="1">
      <c r="A22" s="26"/>
      <c r="B22" s="27"/>
      <c r="C22" s="27"/>
      <c r="D22" s="28"/>
      <c r="E22" s="29" t="s">
        <v>109</v>
      </c>
      <c r="F22" s="40">
        <v>3</v>
      </c>
      <c r="G22" s="17" t="s">
        <v>110</v>
      </c>
      <c r="H22" s="141"/>
      <c r="I22" s="141"/>
      <c r="J22" s="141"/>
      <c r="K22" s="141"/>
      <c r="L22" s="141"/>
      <c r="M22" s="141"/>
      <c r="N22" s="141"/>
      <c r="O22" s="141"/>
      <c r="P22" s="141"/>
      <c r="Q22" s="141"/>
    </row>
    <row r="23" spans="1:17" outlineLevel="1">
      <c r="A23" s="141"/>
      <c r="B23" s="141"/>
      <c r="C23" s="141"/>
      <c r="D23" s="141"/>
      <c r="E23" s="141"/>
      <c r="F23" s="141"/>
      <c r="G23" s="141"/>
      <c r="H23" s="141"/>
      <c r="I23" s="141"/>
      <c r="J23" s="141"/>
      <c r="K23" s="141"/>
      <c r="L23" s="141"/>
      <c r="M23" s="141"/>
      <c r="N23" s="141"/>
      <c r="O23" s="141"/>
      <c r="P23" s="141"/>
      <c r="Q23" s="141"/>
    </row>
    <row r="24" spans="1:17">
      <c r="A24" s="141"/>
      <c r="B24" s="141"/>
      <c r="C24" s="141"/>
      <c r="D24" s="141"/>
      <c r="E24" s="141"/>
      <c r="F24" s="141"/>
      <c r="G24" s="141"/>
      <c r="H24" s="141"/>
      <c r="I24" s="141"/>
      <c r="J24" s="141"/>
      <c r="K24" s="141"/>
      <c r="L24" s="141"/>
      <c r="M24" s="141"/>
      <c r="N24" s="141"/>
      <c r="O24" s="141"/>
      <c r="P24" s="141"/>
      <c r="Q24" s="141"/>
    </row>
    <row r="25" spans="1:17" s="5" customFormat="1" ht="13.35" customHeight="1">
      <c r="A25" s="5" t="s">
        <v>111</v>
      </c>
      <c r="C25" s="6"/>
    </row>
    <row r="26" spans="1:17" outlineLevel="1">
      <c r="A26" s="138"/>
      <c r="B26" s="141"/>
      <c r="C26" s="141"/>
      <c r="D26" s="141"/>
      <c r="E26" s="141"/>
      <c r="F26" s="141"/>
      <c r="G26" s="141"/>
      <c r="H26" s="141"/>
      <c r="I26" s="141"/>
      <c r="J26" s="141"/>
      <c r="K26" s="141"/>
      <c r="L26" s="141"/>
      <c r="M26" s="141"/>
      <c r="N26" s="141"/>
      <c r="O26" s="141"/>
      <c r="P26" s="141"/>
      <c r="Q26" s="141"/>
    </row>
    <row r="27" spans="1:17" outlineLevel="1">
      <c r="A27" s="138"/>
      <c r="B27" s="139" t="s">
        <v>112</v>
      </c>
      <c r="C27" s="141"/>
      <c r="D27" s="141"/>
      <c r="E27" s="141"/>
      <c r="F27" s="141"/>
      <c r="G27" s="141"/>
      <c r="H27" s="141"/>
      <c r="I27" s="141"/>
      <c r="J27" s="141"/>
      <c r="K27" s="141"/>
      <c r="L27" s="141"/>
      <c r="M27" s="141"/>
      <c r="N27" s="141"/>
      <c r="O27" s="141"/>
      <c r="P27" s="141"/>
      <c r="Q27" s="141"/>
    </row>
    <row r="28" spans="1:17" outlineLevel="2">
      <c r="A28" s="138"/>
      <c r="B28" s="139"/>
      <c r="C28" s="165" t="s">
        <v>113</v>
      </c>
      <c r="D28" s="165"/>
      <c r="E28" s="165"/>
      <c r="F28" s="141"/>
      <c r="G28" s="141"/>
      <c r="H28" s="141"/>
      <c r="I28" s="141"/>
      <c r="J28" s="141"/>
      <c r="K28" s="141"/>
      <c r="L28" s="141"/>
      <c r="M28" s="141"/>
      <c r="N28" s="141"/>
      <c r="O28" s="141"/>
      <c r="P28" s="141"/>
      <c r="Q28" s="141"/>
    </row>
    <row r="29" spans="1:17" outlineLevel="2">
      <c r="A29" s="138"/>
      <c r="B29" s="139"/>
      <c r="C29" s="141"/>
      <c r="D29" s="197" t="s">
        <v>114</v>
      </c>
      <c r="E29" s="143" t="s">
        <v>115</v>
      </c>
      <c r="F29" s="161">
        <v>360.6632263000788</v>
      </c>
      <c r="G29" s="143" t="s">
        <v>116</v>
      </c>
      <c r="H29" s="197"/>
      <c r="I29" s="141"/>
      <c r="J29" s="141"/>
      <c r="K29" s="141"/>
      <c r="L29" s="141"/>
      <c r="M29" s="141"/>
      <c r="N29" s="141"/>
      <c r="O29" s="141"/>
      <c r="P29" s="141"/>
      <c r="Q29" s="141"/>
    </row>
    <row r="30" spans="1:17" outlineLevel="2">
      <c r="A30" s="138"/>
      <c r="B30" s="139"/>
      <c r="C30" s="141"/>
      <c r="D30" s="197" t="s">
        <v>114</v>
      </c>
      <c r="E30" s="143" t="s">
        <v>117</v>
      </c>
      <c r="F30" s="187"/>
      <c r="G30" s="143" t="s">
        <v>116</v>
      </c>
      <c r="H30" s="197"/>
      <c r="I30" s="141"/>
      <c r="J30" s="141"/>
      <c r="K30" s="141"/>
      <c r="L30" s="141"/>
      <c r="M30" s="141"/>
      <c r="N30" s="141"/>
      <c r="O30" s="141"/>
      <c r="P30" s="141"/>
      <c r="Q30" s="141"/>
    </row>
    <row r="31" spans="1:17" outlineLevel="2">
      <c r="A31" s="138"/>
      <c r="B31" s="139"/>
      <c r="C31" s="141"/>
      <c r="D31" s="141"/>
      <c r="E31" s="143"/>
      <c r="F31" s="142"/>
      <c r="G31" s="143"/>
      <c r="H31" s="141"/>
      <c r="I31" s="141"/>
      <c r="J31" s="141"/>
      <c r="K31" s="141"/>
      <c r="L31" s="141"/>
      <c r="M31" s="141"/>
      <c r="N31" s="141"/>
      <c r="O31" s="141"/>
      <c r="P31" s="141"/>
      <c r="Q31" s="141"/>
    </row>
    <row r="32" spans="1:17" outlineLevel="2">
      <c r="A32" s="138"/>
      <c r="B32" s="139"/>
      <c r="C32" s="141"/>
      <c r="D32" s="141"/>
      <c r="E32" s="143" t="s">
        <v>118</v>
      </c>
      <c r="F32" s="164"/>
      <c r="G32" s="143" t="s">
        <v>119</v>
      </c>
      <c r="H32" s="159"/>
      <c r="I32" s="150"/>
      <c r="J32" s="151"/>
      <c r="K32" s="148">
        <v>0.16808640441110145</v>
      </c>
      <c r="L32" s="148">
        <v>0.17031610767120203</v>
      </c>
      <c r="M32" s="148">
        <v>0.17483901865026813</v>
      </c>
      <c r="N32" s="148">
        <v>0.1860557524247215</v>
      </c>
      <c r="O32" s="148">
        <v>0.2043623374458341</v>
      </c>
      <c r="P32" s="141"/>
      <c r="Q32" s="141"/>
    </row>
    <row r="33" spans="1:17" outlineLevel="2">
      <c r="A33" s="138"/>
      <c r="B33" s="139"/>
      <c r="C33" s="141"/>
      <c r="D33" s="141"/>
      <c r="E33" s="143" t="s">
        <v>120</v>
      </c>
      <c r="F33" s="164"/>
      <c r="G33" s="143" t="s">
        <v>119</v>
      </c>
      <c r="H33" s="159"/>
      <c r="I33" s="150"/>
      <c r="J33" s="151"/>
      <c r="K33" s="148">
        <v>1.9146789165385616E-2</v>
      </c>
      <c r="L33" s="148">
        <v>2.0549632117078952E-2</v>
      </c>
      <c r="M33" s="148">
        <v>1.9273078486896154E-2</v>
      </c>
      <c r="N33" s="148">
        <v>1.8776507338188954E-2</v>
      </c>
      <c r="O33" s="148">
        <v>1.8594372289323098E-2</v>
      </c>
      <c r="P33" s="141"/>
      <c r="Q33" s="141"/>
    </row>
    <row r="34" spans="1:17" outlineLevel="2">
      <c r="A34" s="138"/>
      <c r="B34" s="139"/>
      <c r="C34" s="141"/>
      <c r="D34" s="141"/>
      <c r="E34" s="143"/>
      <c r="F34" s="164"/>
      <c r="G34" s="143"/>
      <c r="H34" s="159"/>
      <c r="I34" s="150"/>
      <c r="J34" s="151"/>
      <c r="K34" s="313"/>
      <c r="L34" s="313"/>
      <c r="M34" s="313"/>
      <c r="N34" s="313"/>
      <c r="O34" s="313"/>
      <c r="P34" s="141"/>
      <c r="Q34" s="141"/>
    </row>
    <row r="35" spans="1:17" outlineLevel="2">
      <c r="A35" s="138"/>
      <c r="B35" s="139"/>
      <c r="C35" s="141"/>
      <c r="D35" s="141"/>
      <c r="E35" s="143" t="s">
        <v>121</v>
      </c>
      <c r="F35" s="164"/>
      <c r="G35" s="143" t="s">
        <v>119</v>
      </c>
      <c r="H35" s="159"/>
      <c r="I35" s="150"/>
      <c r="J35" s="151"/>
      <c r="K35" s="148">
        <v>0.1585265708265409</v>
      </c>
      <c r="L35" s="148">
        <v>0.16060932045835058</v>
      </c>
      <c r="M35" s="148">
        <v>0.164133088640325</v>
      </c>
      <c r="N35" s="148">
        <v>0.174608250788407</v>
      </c>
      <c r="O35" s="148">
        <v>0.191708690710757</v>
      </c>
      <c r="P35" s="141"/>
      <c r="Q35" s="141"/>
    </row>
    <row r="36" spans="1:17" outlineLevel="2">
      <c r="A36" s="138"/>
      <c r="B36" s="139"/>
      <c r="C36" s="141"/>
      <c r="D36" s="141"/>
      <c r="E36" s="143" t="s">
        <v>122</v>
      </c>
      <c r="F36" s="164"/>
      <c r="G36" s="143" t="s">
        <v>119</v>
      </c>
      <c r="H36" s="159"/>
      <c r="I36" s="150"/>
      <c r="J36" s="151"/>
      <c r="K36" s="148">
        <v>2.3863514891090953E-2</v>
      </c>
      <c r="L36" s="148">
        <v>2.383210327738906E-2</v>
      </c>
      <c r="M36" s="148">
        <v>3.0509641814939575E-2</v>
      </c>
      <c r="N36" s="148">
        <v>3.6341160763910058E-2</v>
      </c>
      <c r="O36" s="148">
        <v>3.5867657828289885E-2</v>
      </c>
      <c r="P36" s="141"/>
      <c r="Q36" s="141"/>
    </row>
    <row r="37" spans="1:17" outlineLevel="2">
      <c r="A37" s="138"/>
      <c r="B37" s="139"/>
      <c r="C37" s="141"/>
      <c r="D37" s="141"/>
      <c r="E37" s="143"/>
      <c r="F37" s="141"/>
      <c r="G37" s="143"/>
      <c r="H37" s="141"/>
      <c r="I37" s="141"/>
      <c r="J37" s="141"/>
      <c r="K37" s="141"/>
      <c r="L37" s="141"/>
      <c r="M37" s="141"/>
      <c r="N37" s="141"/>
      <c r="O37" s="141"/>
      <c r="P37" s="141"/>
      <c r="Q37" s="141"/>
    </row>
    <row r="38" spans="1:17" outlineLevel="2">
      <c r="A38" s="138"/>
      <c r="B38" s="139"/>
      <c r="C38" s="141"/>
      <c r="D38" s="141"/>
      <c r="E38" s="143" t="s">
        <v>517</v>
      </c>
      <c r="F38" s="141"/>
      <c r="G38" s="143" t="s">
        <v>119</v>
      </c>
      <c r="H38" s="141"/>
      <c r="I38" s="141"/>
      <c r="J38" s="141"/>
      <c r="K38" s="148">
        <v>0.2</v>
      </c>
      <c r="L38" s="148">
        <v>0.2</v>
      </c>
      <c r="M38" s="148">
        <v>0.2</v>
      </c>
      <c r="N38" s="148">
        <v>0.2</v>
      </c>
      <c r="O38" s="148">
        <v>0.2</v>
      </c>
      <c r="P38" s="141"/>
      <c r="Q38" s="141"/>
    </row>
    <row r="39" spans="1:17" outlineLevel="2">
      <c r="A39" s="138"/>
      <c r="B39" s="139"/>
      <c r="C39" s="141"/>
      <c r="D39" s="141"/>
      <c r="E39" s="143" t="s">
        <v>516</v>
      </c>
      <c r="F39" s="141"/>
      <c r="G39" s="143" t="s">
        <v>119</v>
      </c>
      <c r="H39" s="141"/>
      <c r="I39" s="141"/>
      <c r="J39" s="141"/>
      <c r="K39" s="148">
        <v>0.2</v>
      </c>
      <c r="L39" s="148">
        <v>0.2</v>
      </c>
      <c r="M39" s="148">
        <v>0.2</v>
      </c>
      <c r="N39" s="148">
        <v>0.2</v>
      </c>
      <c r="O39" s="148">
        <v>0.2</v>
      </c>
      <c r="P39" s="141"/>
      <c r="Q39" s="141"/>
    </row>
    <row r="40" spans="1:17" outlineLevel="2">
      <c r="A40" s="138"/>
      <c r="B40" s="139"/>
      <c r="C40" s="141"/>
      <c r="D40" s="141"/>
      <c r="E40" s="143"/>
      <c r="F40" s="141"/>
      <c r="G40" s="143"/>
      <c r="H40" s="141"/>
      <c r="I40" s="141"/>
      <c r="J40" s="141"/>
      <c r="K40" s="141"/>
      <c r="L40" s="141"/>
      <c r="M40" s="141"/>
      <c r="N40" s="141"/>
      <c r="O40" s="141"/>
      <c r="P40" s="141"/>
      <c r="Q40" s="141"/>
    </row>
    <row r="41" spans="1:17" outlineLevel="2">
      <c r="A41" s="138"/>
      <c r="B41" s="139"/>
      <c r="C41" s="165" t="s">
        <v>617</v>
      </c>
      <c r="D41" s="165"/>
      <c r="E41" s="143"/>
      <c r="F41" s="141"/>
      <c r="G41" s="143"/>
      <c r="H41" s="141"/>
      <c r="I41" s="141"/>
      <c r="J41" s="141"/>
      <c r="K41" s="141"/>
      <c r="L41" s="141"/>
      <c r="M41" s="141"/>
      <c r="N41" s="141"/>
      <c r="O41" s="141"/>
      <c r="P41" s="141"/>
      <c r="Q41" s="141"/>
    </row>
    <row r="42" spans="1:17" outlineLevel="2">
      <c r="A42" s="138"/>
      <c r="B42" s="139"/>
      <c r="C42" s="141"/>
      <c r="D42" s="197" t="s">
        <v>123</v>
      </c>
      <c r="E42" s="143" t="s">
        <v>124</v>
      </c>
      <c r="F42" s="141"/>
      <c r="G42" s="143" t="s">
        <v>116</v>
      </c>
      <c r="K42" s="314">
        <v>34.512078341594133</v>
      </c>
      <c r="L42" s="314">
        <v>43.205966427237307</v>
      </c>
      <c r="M42" s="314">
        <v>49.472048790141109</v>
      </c>
      <c r="N42" s="314">
        <v>42.703411762892152</v>
      </c>
      <c r="O42" s="314" t="s">
        <v>666</v>
      </c>
      <c r="P42" s="151"/>
      <c r="Q42" s="141"/>
    </row>
    <row r="43" spans="1:17" outlineLevel="2">
      <c r="A43" s="138"/>
      <c r="B43" s="139"/>
      <c r="C43" s="141"/>
      <c r="D43" s="197" t="s">
        <v>114</v>
      </c>
      <c r="E43" s="143" t="s">
        <v>125</v>
      </c>
      <c r="F43" s="161">
        <v>220.10971706344191</v>
      </c>
      <c r="G43" s="143" t="s">
        <v>116</v>
      </c>
      <c r="P43" s="151"/>
      <c r="Q43" s="141"/>
    </row>
    <row r="44" spans="1:17" outlineLevel="2">
      <c r="A44" s="138"/>
      <c r="B44" s="139"/>
      <c r="C44" s="141"/>
      <c r="D44" s="197" t="s">
        <v>123</v>
      </c>
      <c r="E44" s="143" t="s">
        <v>648</v>
      </c>
      <c r="F44" s="141"/>
      <c r="G44" s="143" t="s">
        <v>116</v>
      </c>
      <c r="K44" s="161">
        <v>0</v>
      </c>
      <c r="L44" s="161">
        <v>0</v>
      </c>
      <c r="M44" s="161">
        <v>0</v>
      </c>
      <c r="N44" s="161">
        <v>0</v>
      </c>
      <c r="O44" s="161">
        <v>0</v>
      </c>
      <c r="P44" s="151"/>
      <c r="Q44" s="141"/>
    </row>
    <row r="45" spans="1:17" outlineLevel="2">
      <c r="A45" s="138"/>
      <c r="B45" s="139"/>
      <c r="C45" s="141"/>
      <c r="D45" s="197"/>
      <c r="E45" s="143"/>
      <c r="F45" s="141"/>
      <c r="G45" s="143"/>
      <c r="P45" s="151"/>
      <c r="Q45" s="141"/>
    </row>
    <row r="46" spans="1:17" outlineLevel="2">
      <c r="A46" s="138"/>
      <c r="B46" s="139"/>
      <c r="C46" s="141"/>
      <c r="D46" s="197" t="s">
        <v>114</v>
      </c>
      <c r="E46" s="141" t="s">
        <v>126</v>
      </c>
      <c r="F46" s="143"/>
      <c r="G46" s="143" t="s">
        <v>116</v>
      </c>
      <c r="K46" s="314">
        <v>0</v>
      </c>
      <c r="L46" s="314">
        <v>0</v>
      </c>
      <c r="M46" s="314">
        <v>-9.2876485953409027E-2</v>
      </c>
      <c r="N46" s="314">
        <v>-9.2876485953409027E-2</v>
      </c>
      <c r="O46" s="314" t="s">
        <v>666</v>
      </c>
      <c r="P46" s="151"/>
      <c r="Q46" s="141"/>
    </row>
    <row r="47" spans="1:17" outlineLevel="2">
      <c r="A47" s="138"/>
      <c r="B47" s="139"/>
      <c r="C47" s="141"/>
      <c r="D47" s="141"/>
      <c r="E47" s="143"/>
      <c r="F47" s="141"/>
      <c r="G47" s="143"/>
      <c r="H47" s="141"/>
      <c r="I47" s="141"/>
      <c r="J47" s="141"/>
      <c r="K47" s="141"/>
      <c r="L47" s="141"/>
      <c r="M47" s="141"/>
      <c r="N47" s="141"/>
      <c r="O47" s="141"/>
      <c r="P47" s="141"/>
      <c r="Q47" s="141"/>
    </row>
    <row r="48" spans="1:17" outlineLevel="2">
      <c r="A48" s="138"/>
      <c r="B48" s="139"/>
      <c r="C48" s="165" t="s">
        <v>127</v>
      </c>
      <c r="D48" s="165"/>
      <c r="E48" s="143"/>
      <c r="F48" s="141"/>
      <c r="G48" s="143"/>
      <c r="H48" s="141"/>
      <c r="I48" s="141"/>
      <c r="J48" s="141"/>
      <c r="K48" s="141"/>
      <c r="L48" s="141"/>
      <c r="M48" s="141"/>
      <c r="N48" s="141"/>
      <c r="O48" s="141"/>
      <c r="P48" s="141"/>
      <c r="Q48" s="141"/>
    </row>
    <row r="49" spans="1:17" outlineLevel="2">
      <c r="A49" s="138"/>
      <c r="B49" s="139"/>
      <c r="C49" s="141"/>
      <c r="D49" s="197" t="s">
        <v>114</v>
      </c>
      <c r="E49" s="143" t="s">
        <v>128</v>
      </c>
      <c r="F49" s="161">
        <v>85.201741702138918</v>
      </c>
      <c r="G49" s="143" t="s">
        <v>116</v>
      </c>
      <c r="H49" s="141"/>
      <c r="I49" s="141"/>
      <c r="J49" s="141"/>
      <c r="K49" s="141"/>
      <c r="L49" s="141"/>
      <c r="M49" s="141"/>
      <c r="N49" s="141"/>
      <c r="O49" s="141"/>
      <c r="P49" s="141"/>
      <c r="Q49" s="141"/>
    </row>
    <row r="50" spans="1:17" outlineLevel="2">
      <c r="A50" s="138"/>
      <c r="B50" s="141"/>
      <c r="C50" s="139"/>
      <c r="D50" s="197" t="s">
        <v>114</v>
      </c>
      <c r="E50" s="143" t="s">
        <v>129</v>
      </c>
      <c r="F50" s="161">
        <v>80.633391856264197</v>
      </c>
      <c r="G50" s="143" t="s">
        <v>116</v>
      </c>
      <c r="H50" s="141"/>
      <c r="I50" s="141"/>
      <c r="J50" s="141"/>
      <c r="K50" s="141"/>
      <c r="L50" s="141"/>
      <c r="M50" s="141"/>
      <c r="N50" s="141"/>
      <c r="O50" s="141"/>
      <c r="P50" s="141"/>
      <c r="Q50" s="141"/>
    </row>
    <row r="51" spans="1:17" outlineLevel="2">
      <c r="A51" s="138"/>
      <c r="B51" s="141"/>
      <c r="C51" s="139"/>
      <c r="D51" s="141"/>
      <c r="E51" s="143"/>
      <c r="F51" s="164"/>
      <c r="G51" s="143"/>
      <c r="H51" s="141"/>
      <c r="I51" s="141"/>
      <c r="J51" s="141"/>
      <c r="K51" s="141"/>
      <c r="L51" s="141"/>
      <c r="M51" s="141"/>
      <c r="N51" s="141"/>
      <c r="O51" s="141"/>
      <c r="P51" s="141"/>
      <c r="Q51" s="141"/>
    </row>
    <row r="52" spans="1:17" outlineLevel="2">
      <c r="A52" s="138"/>
      <c r="B52" s="141"/>
      <c r="C52" s="139"/>
      <c r="D52" s="197" t="s">
        <v>123</v>
      </c>
      <c r="E52" s="143" t="s">
        <v>130</v>
      </c>
      <c r="F52" s="141"/>
      <c r="G52" s="143" t="s">
        <v>116</v>
      </c>
      <c r="H52" s="141"/>
      <c r="I52" s="141"/>
      <c r="J52" s="141"/>
      <c r="K52" s="314">
        <v>17.48426918602777</v>
      </c>
      <c r="L52" s="314">
        <v>17.406358706399441</v>
      </c>
      <c r="M52" s="314">
        <v>17.361323490780514</v>
      </c>
      <c r="N52" s="314">
        <v>13.7902907717492</v>
      </c>
      <c r="O52" s="314" t="s">
        <v>666</v>
      </c>
      <c r="P52" s="141"/>
      <c r="Q52" s="141"/>
    </row>
    <row r="53" spans="1:17" outlineLevel="2">
      <c r="A53" s="138"/>
      <c r="B53" s="141"/>
      <c r="C53" s="139"/>
      <c r="D53" s="197" t="s">
        <v>123</v>
      </c>
      <c r="E53" s="143" t="s">
        <v>131</v>
      </c>
      <c r="F53" s="141"/>
      <c r="G53" s="143" t="s">
        <v>116</v>
      </c>
      <c r="H53" s="141"/>
      <c r="I53" s="141"/>
      <c r="J53" s="141"/>
      <c r="K53" s="314">
        <v>17.159485900000004</v>
      </c>
      <c r="L53" s="314">
        <v>17.339695519999999</v>
      </c>
      <c r="M53" s="314">
        <v>24.743669900000004</v>
      </c>
      <c r="N53" s="314">
        <v>24.561937</v>
      </c>
      <c r="O53" s="314" t="s">
        <v>666</v>
      </c>
      <c r="P53" s="141"/>
      <c r="Q53" s="141"/>
    </row>
    <row r="54" spans="1:17" outlineLevel="2">
      <c r="A54" s="138"/>
      <c r="B54" s="141"/>
      <c r="C54" s="139"/>
      <c r="D54" s="141"/>
      <c r="E54" s="143"/>
      <c r="F54" s="143"/>
      <c r="G54" s="143"/>
      <c r="H54" s="141"/>
      <c r="I54" s="141"/>
      <c r="J54" s="141"/>
      <c r="K54" s="141"/>
      <c r="L54" s="141"/>
      <c r="M54" s="141"/>
      <c r="N54" s="141"/>
      <c r="O54" s="141"/>
      <c r="P54" s="141"/>
      <c r="Q54" s="141"/>
    </row>
    <row r="55" spans="1:17" outlineLevel="2">
      <c r="A55" s="138"/>
      <c r="B55" s="141"/>
      <c r="C55" s="139"/>
      <c r="D55" s="141"/>
      <c r="E55" s="143" t="s">
        <v>132</v>
      </c>
      <c r="F55" s="148">
        <v>0.76248274936057236</v>
      </c>
      <c r="G55" s="143" t="s">
        <v>119</v>
      </c>
      <c r="H55" s="141"/>
      <c r="I55" s="141"/>
      <c r="J55" s="141"/>
      <c r="K55" s="141"/>
      <c r="L55" s="141"/>
      <c r="M55" s="141"/>
      <c r="N55" s="141"/>
      <c r="O55" s="141"/>
      <c r="P55" s="141"/>
      <c r="Q55" s="141"/>
    </row>
    <row r="56" spans="1:17" outlineLevel="2">
      <c r="A56" s="138"/>
      <c r="B56" s="141"/>
      <c r="C56" s="139"/>
      <c r="D56" s="141"/>
      <c r="E56" s="143"/>
      <c r="F56" s="164"/>
      <c r="G56" s="143"/>
      <c r="H56" s="141"/>
      <c r="I56" s="141"/>
      <c r="J56" s="141"/>
      <c r="K56" s="141"/>
      <c r="L56" s="141"/>
      <c r="M56" s="141"/>
      <c r="N56" s="141"/>
      <c r="O56" s="141"/>
      <c r="P56" s="141"/>
      <c r="Q56" s="141"/>
    </row>
    <row r="57" spans="1:17" outlineLevel="2">
      <c r="A57" s="138"/>
      <c r="B57" s="141"/>
      <c r="C57" s="139"/>
      <c r="D57" s="197" t="s">
        <v>114</v>
      </c>
      <c r="E57" t="s">
        <v>133</v>
      </c>
      <c r="F57" s="161">
        <v>0</v>
      </c>
      <c r="G57" s="143" t="s">
        <v>116</v>
      </c>
      <c r="H57" s="141"/>
      <c r="I57" s="141"/>
      <c r="J57" s="141"/>
      <c r="K57" s="141"/>
      <c r="L57" s="141"/>
      <c r="M57" s="141"/>
      <c r="N57" s="141"/>
      <c r="O57" s="141"/>
      <c r="P57" s="141"/>
      <c r="Q57" s="141"/>
    </row>
    <row r="58" spans="1:17" outlineLevel="2">
      <c r="A58" s="138"/>
      <c r="B58" s="141"/>
      <c r="C58" s="139"/>
      <c r="D58" s="197"/>
      <c r="F58" s="143"/>
      <c r="G58" s="143"/>
      <c r="H58" s="141"/>
      <c r="I58" s="141"/>
      <c r="J58" s="141"/>
      <c r="K58" s="141"/>
      <c r="L58" s="141"/>
      <c r="M58" s="141"/>
      <c r="N58" s="141"/>
      <c r="O58" s="141"/>
      <c r="P58" s="141"/>
      <c r="Q58" s="141"/>
    </row>
    <row r="59" spans="1:17" outlineLevel="2">
      <c r="A59" s="138"/>
      <c r="B59" s="141"/>
      <c r="C59" s="165" t="s">
        <v>134</v>
      </c>
      <c r="D59" s="197"/>
      <c r="F59" s="143"/>
      <c r="G59" s="143"/>
      <c r="H59" s="141"/>
      <c r="I59" s="141"/>
      <c r="J59" s="141"/>
      <c r="K59" s="141"/>
      <c r="L59" s="141"/>
      <c r="M59" s="141"/>
      <c r="N59" s="141"/>
      <c r="O59" s="141"/>
      <c r="P59" s="141"/>
      <c r="Q59" s="141"/>
    </row>
    <row r="60" spans="1:17" outlineLevel="2">
      <c r="A60" s="138"/>
      <c r="B60" s="141"/>
      <c r="C60" s="139"/>
      <c r="D60" s="197" t="s">
        <v>114</v>
      </c>
      <c r="E60" t="s">
        <v>135</v>
      </c>
      <c r="F60" s="161">
        <v>0</v>
      </c>
      <c r="G60" s="143" t="s">
        <v>116</v>
      </c>
      <c r="H60" s="141"/>
      <c r="I60" s="141"/>
      <c r="J60" s="141"/>
      <c r="K60" s="141"/>
      <c r="L60" s="141"/>
      <c r="M60" s="141"/>
      <c r="N60" s="141"/>
      <c r="O60" s="141"/>
      <c r="P60" s="141"/>
      <c r="Q60" s="141"/>
    </row>
    <row r="61" spans="1:17" outlineLevel="2">
      <c r="A61" s="138"/>
      <c r="B61" s="141"/>
      <c r="C61" s="139"/>
      <c r="D61" s="197" t="s">
        <v>114</v>
      </c>
      <c r="E61" t="s">
        <v>136</v>
      </c>
      <c r="F61" s="161">
        <v>0</v>
      </c>
      <c r="G61" s="143" t="s">
        <v>116</v>
      </c>
      <c r="H61" s="141"/>
      <c r="I61" s="141"/>
      <c r="J61" s="141"/>
      <c r="K61" s="141"/>
      <c r="L61" s="141"/>
      <c r="M61" s="141"/>
      <c r="N61" s="141"/>
      <c r="O61" s="141"/>
      <c r="P61" s="141"/>
      <c r="Q61" s="141"/>
    </row>
    <row r="62" spans="1:17" outlineLevel="2">
      <c r="A62" s="138"/>
      <c r="B62" s="141"/>
      <c r="C62" s="139"/>
      <c r="D62" s="197"/>
      <c r="F62" s="143"/>
      <c r="G62" s="143"/>
      <c r="H62" s="141"/>
      <c r="I62" s="141"/>
      <c r="J62" s="141"/>
      <c r="K62" s="141"/>
      <c r="L62" s="141"/>
      <c r="M62" s="141"/>
      <c r="N62" s="141"/>
      <c r="O62" s="141"/>
      <c r="P62" s="141"/>
      <c r="Q62" s="141"/>
    </row>
    <row r="63" spans="1:17" outlineLevel="2">
      <c r="A63" s="138"/>
      <c r="B63" s="141"/>
      <c r="C63" s="165" t="s">
        <v>491</v>
      </c>
      <c r="D63" s="197"/>
      <c r="F63" s="143"/>
      <c r="G63" s="143"/>
      <c r="H63" s="141"/>
      <c r="I63" s="141"/>
      <c r="J63" s="141"/>
      <c r="K63" s="141"/>
      <c r="L63" s="141"/>
      <c r="M63" s="141"/>
      <c r="N63" s="141"/>
      <c r="O63" s="141"/>
      <c r="P63" s="141"/>
      <c r="Q63" s="141"/>
    </row>
    <row r="64" spans="1:17" outlineLevel="2">
      <c r="A64" s="138"/>
      <c r="B64" s="141"/>
      <c r="C64" s="139"/>
      <c r="D64" s="197" t="s">
        <v>123</v>
      </c>
      <c r="E64" t="s">
        <v>494</v>
      </c>
      <c r="F64" s="143"/>
      <c r="G64" s="143" t="s">
        <v>116</v>
      </c>
      <c r="H64" s="141"/>
      <c r="I64" s="141"/>
      <c r="J64" s="141"/>
      <c r="K64" s="161">
        <v>0</v>
      </c>
      <c r="L64" s="161">
        <v>0</v>
      </c>
      <c r="M64" s="161">
        <v>0</v>
      </c>
      <c r="N64" s="161">
        <v>0</v>
      </c>
      <c r="O64" s="161">
        <v>0</v>
      </c>
      <c r="P64" s="141"/>
      <c r="Q64" s="141"/>
    </row>
    <row r="65" spans="1:17" outlineLevel="2">
      <c r="A65" s="138"/>
      <c r="B65" s="141"/>
      <c r="C65" s="139"/>
      <c r="D65" s="197" t="s">
        <v>114</v>
      </c>
      <c r="E65" t="s">
        <v>492</v>
      </c>
      <c r="F65" s="143"/>
      <c r="G65" s="143" t="s">
        <v>116</v>
      </c>
      <c r="H65" s="141"/>
      <c r="I65" s="141"/>
      <c r="J65" s="141"/>
      <c r="K65" s="161">
        <v>0</v>
      </c>
      <c r="L65" s="161">
        <v>0</v>
      </c>
      <c r="M65" s="161">
        <v>0</v>
      </c>
      <c r="N65" s="161">
        <v>0</v>
      </c>
      <c r="O65" s="161">
        <v>0</v>
      </c>
      <c r="P65" s="141"/>
      <c r="Q65" s="141"/>
    </row>
    <row r="66" spans="1:17" outlineLevel="2">
      <c r="A66" s="138"/>
      <c r="B66" s="141"/>
      <c r="C66" s="139"/>
      <c r="D66" s="197"/>
      <c r="E66" t="s">
        <v>568</v>
      </c>
      <c r="F66" s="161">
        <v>0</v>
      </c>
      <c r="G66" s="143" t="s">
        <v>119</v>
      </c>
      <c r="H66" s="141"/>
      <c r="I66" s="141"/>
      <c r="J66" s="141"/>
      <c r="K66" s="161">
        <v>0</v>
      </c>
      <c r="L66" s="161">
        <v>0</v>
      </c>
      <c r="M66" s="161">
        <v>0</v>
      </c>
      <c r="N66" s="161">
        <v>0</v>
      </c>
      <c r="O66" s="161">
        <v>0</v>
      </c>
      <c r="P66" s="141"/>
      <c r="Q66" s="141"/>
    </row>
    <row r="67" spans="1:17" outlineLevel="1">
      <c r="A67" s="138"/>
      <c r="B67" s="141"/>
      <c r="C67" s="139"/>
      <c r="D67" s="141"/>
      <c r="E67" s="143"/>
      <c r="F67" s="164"/>
      <c r="G67" s="143"/>
      <c r="H67" s="141"/>
      <c r="I67" s="141"/>
      <c r="J67" s="141"/>
      <c r="K67" s="141"/>
      <c r="L67" s="141"/>
      <c r="M67" s="141"/>
      <c r="N67" s="141"/>
      <c r="O67" s="141"/>
      <c r="P67" s="141"/>
      <c r="Q67" s="141"/>
    </row>
    <row r="68" spans="1:17" outlineLevel="1">
      <c r="A68" s="138"/>
      <c r="B68" s="139" t="s">
        <v>137</v>
      </c>
      <c r="C68" s="141"/>
      <c r="D68" s="141"/>
      <c r="E68" s="143"/>
      <c r="F68" s="141"/>
      <c r="G68" s="143"/>
      <c r="H68" s="141"/>
      <c r="I68" s="141"/>
      <c r="J68" s="141"/>
      <c r="K68" s="141"/>
      <c r="L68" s="141"/>
      <c r="M68" s="141"/>
      <c r="N68" s="141"/>
      <c r="O68" s="141"/>
      <c r="P68" s="141"/>
      <c r="Q68" s="141"/>
    </row>
    <row r="69" spans="1:17" outlineLevel="2">
      <c r="A69" s="138"/>
      <c r="B69" s="139"/>
      <c r="C69" s="165" t="s">
        <v>113</v>
      </c>
      <c r="D69" s="139"/>
      <c r="E69" s="288"/>
      <c r="F69" s="141"/>
      <c r="G69" s="143"/>
      <c r="H69" s="141"/>
      <c r="I69" s="141"/>
      <c r="J69" s="141"/>
      <c r="K69" s="141"/>
      <c r="L69" s="141"/>
      <c r="M69" s="141"/>
      <c r="N69" s="141"/>
      <c r="O69" s="141"/>
      <c r="P69" s="141"/>
      <c r="Q69" s="141"/>
    </row>
    <row r="70" spans="1:17" outlineLevel="2">
      <c r="A70" s="138"/>
      <c r="B70" s="139"/>
      <c r="C70" s="141"/>
      <c r="D70" s="197" t="s">
        <v>114</v>
      </c>
      <c r="E70" s="143" t="s">
        <v>138</v>
      </c>
      <c r="F70" s="161">
        <v>1946.1599330235877</v>
      </c>
      <c r="G70" s="143" t="s">
        <v>116</v>
      </c>
      <c r="H70" s="141"/>
      <c r="I70" s="141"/>
      <c r="J70" s="141"/>
      <c r="K70" s="141"/>
      <c r="L70" s="141"/>
      <c r="M70" s="141"/>
      <c r="N70" s="141"/>
      <c r="O70" s="141"/>
      <c r="P70" s="141"/>
      <c r="Q70" s="141"/>
    </row>
    <row r="71" spans="1:17" outlineLevel="2">
      <c r="A71" s="138"/>
      <c r="B71" s="139"/>
      <c r="C71" s="141"/>
      <c r="D71" s="197" t="s">
        <v>114</v>
      </c>
      <c r="E71" s="143" t="s">
        <v>139</v>
      </c>
      <c r="F71" s="161">
        <v>40.568741628590139</v>
      </c>
      <c r="G71" s="143" t="s">
        <v>116</v>
      </c>
      <c r="H71" s="141"/>
      <c r="I71" s="141"/>
      <c r="J71" s="141"/>
      <c r="K71" s="141"/>
      <c r="L71" s="141"/>
      <c r="M71" s="141"/>
      <c r="N71" s="141"/>
      <c r="O71" s="141"/>
      <c r="P71" s="141"/>
      <c r="Q71" s="141"/>
    </row>
    <row r="72" spans="1:17" outlineLevel="2">
      <c r="A72" s="138"/>
      <c r="B72" s="139"/>
      <c r="C72" s="141"/>
      <c r="D72" s="141"/>
      <c r="E72" s="143"/>
      <c r="F72" s="142"/>
      <c r="G72" s="143"/>
      <c r="H72" s="141"/>
      <c r="I72" s="141"/>
      <c r="J72" s="141"/>
      <c r="K72" s="141"/>
      <c r="L72" s="141"/>
      <c r="M72" s="141"/>
      <c r="N72" s="141"/>
      <c r="O72" s="141"/>
      <c r="P72" s="141"/>
      <c r="Q72" s="141"/>
    </row>
    <row r="73" spans="1:17" outlineLevel="2">
      <c r="A73" s="138"/>
      <c r="B73" s="139"/>
      <c r="C73" s="141"/>
      <c r="D73" s="141"/>
      <c r="E73" s="143" t="s">
        <v>140</v>
      </c>
      <c r="F73" s="164"/>
      <c r="G73" s="143" t="s">
        <v>119</v>
      </c>
      <c r="H73" s="159"/>
      <c r="I73" s="150"/>
      <c r="J73" s="151"/>
      <c r="K73" s="148">
        <v>0.14950587499015899</v>
      </c>
      <c r="L73" s="148">
        <v>0.15233238593961163</v>
      </c>
      <c r="M73" s="148">
        <v>0.15262984459728299</v>
      </c>
      <c r="N73" s="148">
        <v>0.15618947175322864</v>
      </c>
      <c r="O73" s="148">
        <v>0.15244950322803791</v>
      </c>
      <c r="P73" s="141"/>
      <c r="Q73" s="141"/>
    </row>
    <row r="74" spans="1:17" outlineLevel="2">
      <c r="A74" s="138"/>
      <c r="B74" s="139"/>
      <c r="C74" s="141"/>
      <c r="D74" s="141"/>
      <c r="E74" s="143" t="s">
        <v>141</v>
      </c>
      <c r="F74" s="164"/>
      <c r="G74" s="143" t="s">
        <v>119</v>
      </c>
      <c r="H74" s="159"/>
      <c r="I74" s="150"/>
      <c r="J74" s="151"/>
      <c r="K74" s="148">
        <v>3.7709265950175146E-2</v>
      </c>
      <c r="L74" s="148">
        <v>5.0260148248862158E-2</v>
      </c>
      <c r="M74" s="148">
        <v>6.1040480608000248E-2</v>
      </c>
      <c r="N74" s="148">
        <v>4.9217090321309956E-2</v>
      </c>
      <c r="O74" s="148">
        <v>3.8665934363332356E-2</v>
      </c>
      <c r="P74" s="141"/>
      <c r="Q74" s="141"/>
    </row>
    <row r="75" spans="1:17" outlineLevel="2">
      <c r="A75" s="138"/>
      <c r="B75" s="139"/>
      <c r="C75" s="141"/>
      <c r="D75" s="141"/>
      <c r="E75" s="143"/>
      <c r="F75" s="164"/>
      <c r="G75" s="143"/>
      <c r="H75" s="159"/>
      <c r="I75" s="150"/>
      <c r="J75" s="151"/>
      <c r="K75" s="313"/>
      <c r="L75" s="313"/>
      <c r="M75" s="313"/>
      <c r="N75" s="313"/>
      <c r="O75" s="313"/>
      <c r="P75" s="141"/>
      <c r="Q75" s="141"/>
    </row>
    <row r="76" spans="1:17" outlineLevel="2">
      <c r="A76" s="138"/>
      <c r="B76" s="139"/>
      <c r="C76" s="141"/>
      <c r="D76" s="141"/>
      <c r="E76" s="143" t="s">
        <v>142</v>
      </c>
      <c r="F76" s="164"/>
      <c r="G76" s="143" t="s">
        <v>119</v>
      </c>
      <c r="H76" s="159"/>
      <c r="I76" s="150"/>
      <c r="J76" s="151"/>
      <c r="K76" s="148">
        <v>0.13946455954424253</v>
      </c>
      <c r="L76" s="148">
        <v>0.14207360403969579</v>
      </c>
      <c r="M76" s="148">
        <v>0.14199232060915634</v>
      </c>
      <c r="N76" s="148">
        <v>0.14527776830958758</v>
      </c>
      <c r="O76" s="148">
        <v>0.14181831446477772</v>
      </c>
      <c r="P76" s="141"/>
      <c r="Q76" s="141"/>
    </row>
    <row r="77" spans="1:17" outlineLevel="2">
      <c r="A77" s="138"/>
      <c r="B77" s="139"/>
      <c r="C77" s="141"/>
      <c r="D77" s="141"/>
      <c r="E77" s="143" t="s">
        <v>143</v>
      </c>
      <c r="F77" s="164"/>
      <c r="G77" s="143" t="s">
        <v>119</v>
      </c>
      <c r="H77" s="159"/>
      <c r="I77" s="150"/>
      <c r="J77" s="151"/>
      <c r="K77" s="148">
        <v>7.0614683866729103E-2</v>
      </c>
      <c r="L77" s="148">
        <v>6.1850627614446971E-2</v>
      </c>
      <c r="M77" s="148">
        <v>6.275173751817234E-2</v>
      </c>
      <c r="N77" s="148">
        <v>5.0887304540651802E-2</v>
      </c>
      <c r="O77" s="148">
        <v>4.3269079492539893E-2</v>
      </c>
      <c r="P77" s="141"/>
      <c r="Q77" s="141"/>
    </row>
    <row r="78" spans="1:17" outlineLevel="2">
      <c r="A78" s="138"/>
      <c r="B78" s="139"/>
      <c r="C78" s="141"/>
      <c r="D78" s="141"/>
      <c r="E78" s="143"/>
      <c r="F78" s="164"/>
      <c r="G78" s="143"/>
      <c r="H78" s="159"/>
      <c r="I78" s="150"/>
      <c r="J78" s="151"/>
      <c r="K78" s="151"/>
      <c r="L78" s="151"/>
      <c r="M78" s="151"/>
      <c r="N78" s="151"/>
      <c r="O78" s="151"/>
      <c r="P78" s="141"/>
      <c r="Q78" s="141"/>
    </row>
    <row r="79" spans="1:17" outlineLevel="2">
      <c r="A79" s="138"/>
      <c r="B79" s="139"/>
      <c r="C79" s="141"/>
      <c r="D79" s="141"/>
      <c r="E79" s="143" t="s">
        <v>543</v>
      </c>
      <c r="F79" s="141"/>
      <c r="G79" s="143" t="s">
        <v>119</v>
      </c>
      <c r="H79" s="141"/>
      <c r="I79" s="141"/>
      <c r="J79" s="141"/>
      <c r="K79" s="148">
        <v>0.2</v>
      </c>
      <c r="L79" s="148">
        <v>0.2</v>
      </c>
      <c r="M79" s="148">
        <v>0.2</v>
      </c>
      <c r="N79" s="148">
        <v>0.2</v>
      </c>
      <c r="O79" s="148">
        <v>0.2</v>
      </c>
      <c r="P79" s="141"/>
      <c r="Q79" s="141"/>
    </row>
    <row r="80" spans="1:17" outlineLevel="2">
      <c r="A80" s="138"/>
      <c r="B80" s="139"/>
      <c r="C80" s="141"/>
      <c r="D80" s="141"/>
      <c r="E80" s="143" t="s">
        <v>542</v>
      </c>
      <c r="F80" s="141"/>
      <c r="G80" s="143" t="s">
        <v>119</v>
      </c>
      <c r="H80" s="141"/>
      <c r="I80" s="141"/>
      <c r="J80" s="141"/>
      <c r="K80" s="148">
        <v>0.2</v>
      </c>
      <c r="L80" s="148">
        <v>0.2</v>
      </c>
      <c r="M80" s="148">
        <v>0.2</v>
      </c>
      <c r="N80" s="148">
        <v>0.2</v>
      </c>
      <c r="O80" s="148">
        <v>0.2</v>
      </c>
      <c r="P80" s="141"/>
      <c r="Q80" s="141"/>
    </row>
    <row r="81" spans="1:17" outlineLevel="2">
      <c r="A81" s="138"/>
      <c r="B81" s="139"/>
      <c r="C81" s="141"/>
      <c r="D81" s="141"/>
      <c r="E81" s="143"/>
      <c r="F81" s="141"/>
      <c r="G81" s="143"/>
      <c r="H81" s="141"/>
      <c r="I81" s="141"/>
      <c r="J81" s="141"/>
      <c r="K81" s="141"/>
      <c r="L81" s="141"/>
      <c r="M81" s="141"/>
      <c r="N81" s="141"/>
      <c r="O81" s="141"/>
      <c r="P81" s="141"/>
      <c r="Q81" s="141"/>
    </row>
    <row r="82" spans="1:17" outlineLevel="2">
      <c r="A82" s="138"/>
      <c r="B82" s="139"/>
      <c r="C82" s="165" t="s">
        <v>617</v>
      </c>
      <c r="D82" s="165"/>
      <c r="E82" s="143"/>
      <c r="F82" s="141"/>
      <c r="G82" s="143"/>
      <c r="H82" s="141"/>
      <c r="I82" s="141"/>
      <c r="J82" s="141"/>
      <c r="K82" s="141"/>
      <c r="L82" s="141"/>
      <c r="M82" s="141"/>
      <c r="N82" s="141"/>
      <c r="O82" s="141"/>
      <c r="P82" s="141"/>
      <c r="Q82" s="141"/>
    </row>
    <row r="83" spans="1:17" outlineLevel="2">
      <c r="A83" s="138"/>
      <c r="B83" s="139"/>
      <c r="C83" s="141"/>
      <c r="D83" s="197" t="s">
        <v>123</v>
      </c>
      <c r="E83" s="143" t="s">
        <v>144</v>
      </c>
      <c r="F83" s="143"/>
      <c r="G83" s="143" t="s">
        <v>116</v>
      </c>
      <c r="K83" s="314">
        <v>505.76258962361095</v>
      </c>
      <c r="L83" s="314">
        <v>494.34166883121372</v>
      </c>
      <c r="M83" s="314">
        <v>564.17698839810555</v>
      </c>
      <c r="N83" s="314">
        <v>574.13187634251017</v>
      </c>
      <c r="O83" s="314" t="s">
        <v>666</v>
      </c>
      <c r="P83" s="151"/>
      <c r="Q83" s="141"/>
    </row>
    <row r="84" spans="1:17" outlineLevel="2">
      <c r="A84" s="138"/>
      <c r="B84" s="139"/>
      <c r="C84" s="141"/>
      <c r="D84" s="197" t="s">
        <v>114</v>
      </c>
      <c r="E84" s="143" t="s">
        <v>145</v>
      </c>
      <c r="F84" s="161">
        <v>1733.977031113287</v>
      </c>
      <c r="G84" s="143" t="s">
        <v>116</v>
      </c>
      <c r="P84" s="151"/>
      <c r="Q84" s="141"/>
    </row>
    <row r="85" spans="1:17" outlineLevel="2">
      <c r="A85" s="138"/>
      <c r="B85" s="139"/>
      <c r="C85" s="141"/>
      <c r="D85" s="197" t="s">
        <v>123</v>
      </c>
      <c r="E85" s="143" t="s">
        <v>649</v>
      </c>
      <c r="F85" s="141"/>
      <c r="G85" s="143" t="s">
        <v>116</v>
      </c>
      <c r="K85" s="161">
        <v>0</v>
      </c>
      <c r="L85" s="161">
        <v>0</v>
      </c>
      <c r="M85" s="161">
        <v>0</v>
      </c>
      <c r="N85" s="161">
        <v>0</v>
      </c>
      <c r="O85" s="161">
        <v>0</v>
      </c>
      <c r="P85" s="151"/>
      <c r="Q85" s="141"/>
    </row>
    <row r="86" spans="1:17" outlineLevel="2">
      <c r="A86" s="138"/>
      <c r="B86" s="139"/>
      <c r="C86" s="141"/>
      <c r="D86" s="197"/>
      <c r="E86" s="143"/>
      <c r="F86" s="143"/>
      <c r="G86" s="143"/>
      <c r="P86" s="151"/>
      <c r="Q86" s="141"/>
    </row>
    <row r="87" spans="1:17" outlineLevel="2">
      <c r="A87" s="138"/>
      <c r="B87" s="139"/>
      <c r="C87" s="141"/>
      <c r="D87" s="197" t="s">
        <v>114</v>
      </c>
      <c r="E87" s="141" t="s">
        <v>146</v>
      </c>
      <c r="F87" s="143"/>
      <c r="G87" s="143" t="s">
        <v>116</v>
      </c>
      <c r="K87" s="161">
        <v>0</v>
      </c>
      <c r="L87" s="161">
        <v>0</v>
      </c>
      <c r="M87" s="161">
        <v>0</v>
      </c>
      <c r="N87" s="161">
        <v>0</v>
      </c>
      <c r="O87" s="161">
        <v>0</v>
      </c>
      <c r="P87" s="151"/>
      <c r="Q87" s="141"/>
    </row>
    <row r="88" spans="1:17" outlineLevel="2">
      <c r="A88" s="138"/>
      <c r="B88" s="139"/>
      <c r="C88" s="141"/>
      <c r="D88" s="141"/>
      <c r="E88" s="143"/>
      <c r="F88" s="141"/>
      <c r="G88" s="143"/>
      <c r="H88" s="141"/>
      <c r="I88" s="141"/>
      <c r="J88" s="141"/>
      <c r="K88" s="141"/>
      <c r="L88" s="141"/>
      <c r="M88" s="141"/>
      <c r="N88" s="141"/>
      <c r="O88" s="141"/>
      <c r="P88" s="141"/>
      <c r="Q88" s="141"/>
    </row>
    <row r="89" spans="1:17" outlineLevel="2">
      <c r="A89" s="138"/>
      <c r="B89" s="139"/>
      <c r="C89" s="165" t="s">
        <v>127</v>
      </c>
      <c r="D89" s="165"/>
      <c r="E89" s="143"/>
      <c r="F89" s="141"/>
      <c r="G89" s="143"/>
      <c r="H89" s="141"/>
      <c r="I89" s="141"/>
      <c r="J89" s="141"/>
      <c r="K89" s="141"/>
      <c r="L89" s="141"/>
      <c r="M89" s="141"/>
      <c r="N89" s="141"/>
      <c r="O89" s="141"/>
      <c r="P89" s="141"/>
      <c r="Q89" s="141"/>
    </row>
    <row r="90" spans="1:17" outlineLevel="2">
      <c r="A90" s="138"/>
      <c r="B90" s="139"/>
      <c r="C90" s="141"/>
      <c r="D90" s="197" t="s">
        <v>114</v>
      </c>
      <c r="E90" s="143" t="s">
        <v>147</v>
      </c>
      <c r="F90" s="161">
        <v>223.32987922425781</v>
      </c>
      <c r="G90" s="143" t="s">
        <v>116</v>
      </c>
      <c r="H90" s="141"/>
      <c r="I90" s="141"/>
      <c r="J90" s="141"/>
      <c r="K90" s="141"/>
      <c r="L90" s="141"/>
      <c r="M90" s="141"/>
      <c r="N90" s="141"/>
      <c r="O90" s="141"/>
      <c r="P90" s="141"/>
      <c r="Q90" s="141"/>
    </row>
    <row r="91" spans="1:17" outlineLevel="2">
      <c r="A91" s="138"/>
      <c r="B91" s="141"/>
      <c r="C91" s="139"/>
      <c r="D91" s="197" t="s">
        <v>114</v>
      </c>
      <c r="E91" s="143" t="s">
        <v>148</v>
      </c>
      <c r="F91" s="161">
        <v>1.4738186483043143</v>
      </c>
      <c r="G91" s="143" t="s">
        <v>116</v>
      </c>
      <c r="H91" s="141"/>
      <c r="I91" s="141"/>
      <c r="J91" s="141"/>
      <c r="K91" s="141"/>
      <c r="L91" s="141"/>
      <c r="M91" s="141"/>
      <c r="N91" s="141"/>
      <c r="O91" s="141"/>
      <c r="P91" s="141"/>
      <c r="Q91" s="141"/>
    </row>
    <row r="92" spans="1:17" outlineLevel="2">
      <c r="A92" s="138"/>
      <c r="B92" s="141"/>
      <c r="C92" s="139"/>
      <c r="D92" s="141"/>
      <c r="E92" s="143"/>
      <c r="F92" s="164"/>
      <c r="G92" s="143"/>
      <c r="H92" s="141"/>
      <c r="I92" s="141"/>
      <c r="J92" s="141"/>
      <c r="K92" s="141"/>
      <c r="L92" s="141"/>
      <c r="M92" s="141"/>
      <c r="N92" s="141"/>
      <c r="O92" s="141"/>
      <c r="P92" s="141"/>
      <c r="Q92" s="141"/>
    </row>
    <row r="93" spans="1:17" outlineLevel="2">
      <c r="A93" s="138"/>
      <c r="B93" s="141"/>
      <c r="C93" s="139"/>
      <c r="D93" s="197" t="s">
        <v>123</v>
      </c>
      <c r="E93" s="143" t="s">
        <v>149</v>
      </c>
      <c r="F93" s="143"/>
      <c r="G93" s="143" t="s">
        <v>116</v>
      </c>
      <c r="H93" s="141"/>
      <c r="I93" s="141"/>
      <c r="J93" s="141"/>
      <c r="K93" s="314">
        <v>46.912235146128005</v>
      </c>
      <c r="L93" s="314">
        <v>47.034191282362201</v>
      </c>
      <c r="M93" s="314">
        <v>47.037553393025306</v>
      </c>
      <c r="N93" s="314">
        <v>37.194296256005124</v>
      </c>
      <c r="O93" s="314" t="s">
        <v>666</v>
      </c>
      <c r="P93" s="141"/>
      <c r="Q93" s="141"/>
    </row>
    <row r="94" spans="1:17" outlineLevel="2">
      <c r="A94" s="138"/>
      <c r="B94" s="141"/>
      <c r="C94" s="139"/>
      <c r="D94" s="197" t="s">
        <v>123</v>
      </c>
      <c r="E94" s="143" t="s">
        <v>150</v>
      </c>
      <c r="F94" s="143"/>
      <c r="G94" s="143" t="s">
        <v>116</v>
      </c>
      <c r="H94" s="141"/>
      <c r="I94" s="141"/>
      <c r="J94" s="141"/>
      <c r="K94" s="314">
        <v>0.26297660698416958</v>
      </c>
      <c r="L94" s="314">
        <v>0.18426267249717737</v>
      </c>
      <c r="M94" s="314">
        <v>0.31529720910000958</v>
      </c>
      <c r="N94" s="314">
        <v>0.28003468896</v>
      </c>
      <c r="O94" s="314" t="s">
        <v>666</v>
      </c>
      <c r="P94" s="141"/>
      <c r="Q94" s="141"/>
    </row>
    <row r="95" spans="1:17" outlineLevel="2">
      <c r="A95" s="138"/>
      <c r="B95" s="141"/>
      <c r="C95" s="139"/>
      <c r="D95" s="141"/>
      <c r="E95" s="143"/>
      <c r="F95" s="143"/>
      <c r="G95" s="143"/>
      <c r="H95" s="141"/>
      <c r="I95" s="141"/>
      <c r="J95" s="141"/>
      <c r="K95" s="141"/>
      <c r="L95" s="141"/>
      <c r="M95" s="141"/>
      <c r="N95" s="141"/>
      <c r="O95" s="141"/>
      <c r="P95" s="141"/>
      <c r="Q95" s="141"/>
    </row>
    <row r="96" spans="1:17" outlineLevel="2">
      <c r="A96" s="138"/>
      <c r="B96" s="141"/>
      <c r="C96" s="139"/>
      <c r="D96" s="141"/>
      <c r="E96" s="143" t="s">
        <v>151</v>
      </c>
      <c r="F96" s="148">
        <v>0.71565857844619651</v>
      </c>
      <c r="G96" s="143" t="s">
        <v>119</v>
      </c>
      <c r="H96" s="141"/>
      <c r="I96" s="141"/>
      <c r="J96" s="141"/>
      <c r="K96" s="141"/>
      <c r="L96" s="141"/>
      <c r="M96" s="141"/>
      <c r="N96" s="141"/>
      <c r="O96" s="141"/>
      <c r="P96" s="141"/>
      <c r="Q96" s="141"/>
    </row>
    <row r="97" spans="1:17" outlineLevel="2">
      <c r="A97" s="138"/>
      <c r="B97" s="141"/>
      <c r="C97" s="139"/>
      <c r="D97" s="141"/>
      <c r="E97" s="143"/>
      <c r="F97" s="143"/>
      <c r="G97" s="143"/>
      <c r="H97" s="141"/>
      <c r="I97" s="141"/>
      <c r="J97" s="141"/>
      <c r="K97" s="141"/>
      <c r="L97" s="141"/>
      <c r="M97" s="141"/>
      <c r="N97" s="141"/>
      <c r="O97" s="141"/>
      <c r="P97" s="141"/>
      <c r="Q97" s="141"/>
    </row>
    <row r="98" spans="1:17" outlineLevel="2">
      <c r="A98" s="138"/>
      <c r="B98" s="141"/>
      <c r="C98" s="139"/>
      <c r="D98" s="197" t="s">
        <v>114</v>
      </c>
      <c r="E98" t="s">
        <v>152</v>
      </c>
      <c r="F98" s="161">
        <v>0</v>
      </c>
      <c r="G98" s="143" t="s">
        <v>116</v>
      </c>
      <c r="H98" s="141"/>
      <c r="I98" s="141"/>
      <c r="J98" s="141"/>
      <c r="K98" s="141"/>
      <c r="L98" s="141"/>
      <c r="M98" s="141"/>
      <c r="N98" s="141"/>
      <c r="O98" s="141"/>
      <c r="P98" s="141"/>
      <c r="Q98" s="141"/>
    </row>
    <row r="99" spans="1:17" outlineLevel="2">
      <c r="A99" s="138"/>
      <c r="B99" s="141"/>
      <c r="C99" s="139"/>
      <c r="D99" s="197"/>
      <c r="F99" s="146"/>
      <c r="G99" s="143"/>
      <c r="H99" s="141"/>
      <c r="I99" s="141"/>
      <c r="J99" s="141"/>
      <c r="K99" s="141"/>
      <c r="L99" s="141"/>
      <c r="M99" s="141"/>
      <c r="N99" s="141"/>
      <c r="O99" s="141"/>
      <c r="P99" s="141"/>
      <c r="Q99" s="141"/>
    </row>
    <row r="100" spans="1:17" outlineLevel="2">
      <c r="A100" s="138"/>
      <c r="B100" s="141"/>
      <c r="C100" s="165" t="s">
        <v>134</v>
      </c>
      <c r="D100" s="197"/>
      <c r="F100" s="143"/>
      <c r="G100" s="143"/>
      <c r="H100" s="141"/>
      <c r="I100" s="141"/>
      <c r="J100" s="141"/>
      <c r="K100" s="141"/>
      <c r="L100" s="141"/>
      <c r="M100" s="141"/>
      <c r="N100" s="141"/>
      <c r="O100" s="141"/>
      <c r="P100" s="141"/>
      <c r="Q100" s="141"/>
    </row>
    <row r="101" spans="1:17" outlineLevel="2">
      <c r="A101" s="138"/>
      <c r="B101" s="141"/>
      <c r="C101" s="139"/>
      <c r="D101" s="197" t="s">
        <v>114</v>
      </c>
      <c r="E101" t="s">
        <v>153</v>
      </c>
      <c r="F101" s="161">
        <v>0</v>
      </c>
      <c r="G101" s="143" t="s">
        <v>116</v>
      </c>
      <c r="H101" s="141"/>
      <c r="I101" s="141"/>
      <c r="J101" s="141"/>
      <c r="K101" s="141"/>
      <c r="L101" s="141"/>
      <c r="M101" s="141"/>
      <c r="N101" s="141"/>
      <c r="O101" s="141"/>
      <c r="P101" s="141"/>
      <c r="Q101" s="141"/>
    </row>
    <row r="102" spans="1:17" outlineLevel="2">
      <c r="A102" s="138"/>
      <c r="B102" s="141"/>
      <c r="C102" s="139"/>
      <c r="D102" s="197" t="s">
        <v>114</v>
      </c>
      <c r="E102" t="s">
        <v>154</v>
      </c>
      <c r="F102" s="161">
        <v>0</v>
      </c>
      <c r="G102" s="143" t="s">
        <v>116</v>
      </c>
      <c r="H102" s="141"/>
      <c r="I102" s="141"/>
      <c r="J102" s="141"/>
      <c r="K102" s="141"/>
      <c r="L102" s="141"/>
      <c r="M102" s="141"/>
      <c r="N102" s="141"/>
      <c r="O102" s="141"/>
      <c r="P102" s="141"/>
      <c r="Q102" s="141"/>
    </row>
    <row r="103" spans="1:17" outlineLevel="2">
      <c r="A103" s="138"/>
      <c r="B103" s="141"/>
      <c r="C103" s="139"/>
      <c r="D103" s="197"/>
      <c r="F103" s="146"/>
      <c r="G103" s="143"/>
      <c r="H103" s="141"/>
      <c r="I103" s="141"/>
      <c r="J103" s="141"/>
      <c r="K103" s="141"/>
      <c r="L103" s="141"/>
      <c r="M103" s="141"/>
      <c r="N103" s="141"/>
      <c r="O103" s="141"/>
      <c r="P103" s="141"/>
      <c r="Q103" s="141"/>
    </row>
    <row r="104" spans="1:17" outlineLevel="2">
      <c r="A104" s="138"/>
      <c r="B104" s="141"/>
      <c r="C104" s="165" t="s">
        <v>491</v>
      </c>
      <c r="D104" s="197"/>
      <c r="F104" s="143"/>
      <c r="G104" s="143"/>
      <c r="H104" s="141"/>
      <c r="I104" s="141"/>
      <c r="J104" s="141"/>
      <c r="K104" s="141"/>
      <c r="L104" s="141"/>
      <c r="M104" s="141"/>
      <c r="N104" s="141"/>
      <c r="O104" s="141"/>
      <c r="P104" s="141"/>
      <c r="Q104" s="141"/>
    </row>
    <row r="105" spans="1:17" outlineLevel="2">
      <c r="A105" s="138"/>
      <c r="B105" s="141"/>
      <c r="C105" s="139"/>
      <c r="D105" s="197" t="s">
        <v>123</v>
      </c>
      <c r="E105" t="s">
        <v>499</v>
      </c>
      <c r="F105" s="143"/>
      <c r="G105" s="143" t="s">
        <v>116</v>
      </c>
      <c r="H105" s="141"/>
      <c r="I105" s="141"/>
      <c r="J105" s="141"/>
      <c r="K105" s="161">
        <v>0</v>
      </c>
      <c r="L105" s="161">
        <v>0</v>
      </c>
      <c r="M105" s="161">
        <v>0</v>
      </c>
      <c r="N105" s="161">
        <v>0</v>
      </c>
      <c r="O105" s="161">
        <v>0</v>
      </c>
      <c r="P105" s="141"/>
      <c r="Q105" s="141"/>
    </row>
    <row r="106" spans="1:17" outlineLevel="2">
      <c r="A106" s="138"/>
      <c r="B106" s="141"/>
      <c r="C106" s="139"/>
      <c r="D106" s="197" t="s">
        <v>114</v>
      </c>
      <c r="E106" t="s">
        <v>502</v>
      </c>
      <c r="F106" s="143"/>
      <c r="G106" s="143" t="s">
        <v>116</v>
      </c>
      <c r="H106" s="141"/>
      <c r="I106" s="141"/>
      <c r="J106" s="141"/>
      <c r="K106" s="161">
        <v>0</v>
      </c>
      <c r="L106" s="161">
        <v>0</v>
      </c>
      <c r="M106" s="161">
        <v>0</v>
      </c>
      <c r="N106" s="161">
        <v>0</v>
      </c>
      <c r="O106" s="161">
        <v>0</v>
      </c>
      <c r="P106" s="141"/>
      <c r="Q106" s="141"/>
    </row>
    <row r="107" spans="1:17" outlineLevel="2">
      <c r="A107" s="138"/>
      <c r="B107" s="141"/>
      <c r="C107" s="139"/>
      <c r="D107" s="197"/>
      <c r="E107" t="s">
        <v>570</v>
      </c>
      <c r="F107" s="161">
        <v>0</v>
      </c>
      <c r="G107" s="143" t="s">
        <v>119</v>
      </c>
      <c r="H107" s="141"/>
      <c r="I107" s="141"/>
      <c r="J107" s="141"/>
      <c r="K107" s="141"/>
      <c r="L107" s="141"/>
      <c r="M107" s="141"/>
      <c r="N107" s="141"/>
      <c r="O107" s="141"/>
      <c r="P107" s="141"/>
      <c r="Q107" s="141"/>
    </row>
    <row r="108" spans="1:17" outlineLevel="1">
      <c r="A108" s="138"/>
      <c r="B108" s="141"/>
      <c r="C108" s="139"/>
      <c r="D108" s="141"/>
      <c r="E108" s="143"/>
      <c r="F108" s="164"/>
      <c r="G108" s="143"/>
      <c r="H108" s="141"/>
      <c r="I108" s="141"/>
      <c r="J108" s="141"/>
      <c r="K108" s="141"/>
      <c r="L108" s="141"/>
      <c r="M108" s="141"/>
      <c r="N108" s="141"/>
      <c r="O108" s="141"/>
      <c r="P108" s="141"/>
      <c r="Q108" s="141"/>
    </row>
    <row r="109" spans="1:17" outlineLevel="1">
      <c r="A109" s="138"/>
      <c r="B109" s="139" t="s">
        <v>155</v>
      </c>
      <c r="C109" s="141"/>
      <c r="D109" s="141"/>
      <c r="E109" s="143"/>
      <c r="F109" s="141"/>
      <c r="G109" s="143"/>
      <c r="H109" s="141"/>
      <c r="I109" s="141"/>
      <c r="J109" s="141"/>
      <c r="K109" s="141"/>
      <c r="L109" s="141"/>
      <c r="M109" s="141"/>
      <c r="N109" s="141"/>
      <c r="O109" s="141"/>
      <c r="P109" s="141"/>
      <c r="Q109" s="141"/>
    </row>
    <row r="110" spans="1:17" outlineLevel="2">
      <c r="A110" s="138"/>
      <c r="B110" s="139"/>
      <c r="C110" s="165" t="s">
        <v>113</v>
      </c>
      <c r="D110" s="165"/>
      <c r="E110" s="288"/>
      <c r="F110" s="141"/>
      <c r="G110" s="143"/>
      <c r="H110" s="141"/>
      <c r="I110" s="141"/>
      <c r="J110" s="141"/>
      <c r="K110" s="141"/>
      <c r="L110" s="141"/>
      <c r="M110" s="141"/>
      <c r="N110" s="141"/>
      <c r="O110" s="141"/>
      <c r="P110" s="141"/>
      <c r="Q110" s="141"/>
    </row>
    <row r="111" spans="1:17" outlineLevel="2">
      <c r="A111" s="138"/>
      <c r="B111" s="139"/>
      <c r="C111" s="141"/>
      <c r="D111" s="197" t="s">
        <v>114</v>
      </c>
      <c r="E111" s="143" t="s">
        <v>156</v>
      </c>
      <c r="F111" s="161">
        <v>1839.1619720410561</v>
      </c>
      <c r="G111" s="143" t="s">
        <v>116</v>
      </c>
      <c r="H111" s="141"/>
      <c r="I111" s="141"/>
      <c r="J111" s="141"/>
      <c r="K111" s="141"/>
      <c r="L111" s="141"/>
      <c r="M111" s="141"/>
      <c r="N111" s="141"/>
      <c r="O111" s="141"/>
      <c r="P111" s="141"/>
      <c r="Q111" s="141"/>
    </row>
    <row r="112" spans="1:17" outlineLevel="2">
      <c r="A112" s="138"/>
      <c r="B112" s="139"/>
      <c r="C112" s="141"/>
      <c r="D112" s="197" t="s">
        <v>114</v>
      </c>
      <c r="E112" s="143" t="s">
        <v>157</v>
      </c>
      <c r="F112" s="315"/>
      <c r="G112" s="143" t="s">
        <v>116</v>
      </c>
      <c r="H112" s="141"/>
      <c r="I112" s="141"/>
      <c r="J112" s="141"/>
      <c r="K112" s="141"/>
      <c r="L112" s="141"/>
      <c r="M112" s="141"/>
      <c r="N112" s="141"/>
      <c r="O112" s="141"/>
      <c r="P112" s="141"/>
      <c r="Q112" s="141"/>
    </row>
    <row r="113" spans="1:17" outlineLevel="2">
      <c r="A113" s="138"/>
      <c r="B113" s="139"/>
      <c r="C113" s="141"/>
      <c r="D113" s="197" t="s">
        <v>114</v>
      </c>
      <c r="E113" s="143" t="s">
        <v>158</v>
      </c>
      <c r="F113" s="161">
        <v>634.53362778234589</v>
      </c>
      <c r="G113" s="143" t="s">
        <v>116</v>
      </c>
      <c r="H113" s="141"/>
      <c r="I113" s="141"/>
      <c r="J113" s="141"/>
      <c r="K113" s="141"/>
      <c r="L113" s="141"/>
      <c r="M113" s="141"/>
      <c r="N113" s="141"/>
      <c r="O113" s="141"/>
      <c r="P113" s="141"/>
      <c r="Q113" s="141"/>
    </row>
    <row r="114" spans="1:17" outlineLevel="2">
      <c r="A114" s="138"/>
      <c r="B114" s="139"/>
      <c r="C114" s="141"/>
      <c r="D114" s="141"/>
      <c r="E114" s="143"/>
      <c r="F114" s="142"/>
      <c r="G114" s="143"/>
      <c r="H114" s="141"/>
      <c r="I114" s="141"/>
      <c r="J114" s="141"/>
      <c r="K114" s="141"/>
      <c r="L114" s="141"/>
      <c r="M114" s="141"/>
      <c r="N114" s="141"/>
      <c r="O114" s="141"/>
      <c r="P114" s="141"/>
      <c r="Q114" s="141"/>
    </row>
    <row r="115" spans="1:17" outlineLevel="2">
      <c r="A115" s="138"/>
      <c r="B115" s="139"/>
      <c r="C115" s="141"/>
      <c r="D115" s="141"/>
      <c r="E115" s="143" t="s">
        <v>159</v>
      </c>
      <c r="F115" s="164"/>
      <c r="G115" s="143" t="s">
        <v>119</v>
      </c>
      <c r="H115" s="159"/>
      <c r="I115" s="150"/>
      <c r="J115" s="151"/>
      <c r="K115" s="148">
        <v>0.1171708645621206</v>
      </c>
      <c r="L115" s="148">
        <v>0.11814910401431673</v>
      </c>
      <c r="M115" s="148">
        <v>0.1177072515199451</v>
      </c>
      <c r="N115" s="148">
        <v>0.12240916859544156</v>
      </c>
      <c r="O115" s="148">
        <v>0.12206051598340353</v>
      </c>
      <c r="P115" s="141"/>
      <c r="Q115" s="141"/>
    </row>
    <row r="116" spans="1:17" outlineLevel="2">
      <c r="A116" s="138"/>
      <c r="B116" s="139"/>
      <c r="C116" s="141"/>
      <c r="D116" s="141"/>
      <c r="E116" s="143" t="s">
        <v>160</v>
      </c>
      <c r="F116" s="164"/>
      <c r="G116" s="143" t="s">
        <v>119</v>
      </c>
      <c r="H116" s="159"/>
      <c r="I116" s="150"/>
      <c r="J116" s="151"/>
      <c r="K116" s="148">
        <v>7.1428996372953676E-2</v>
      </c>
      <c r="L116" s="148">
        <v>7.8009699563909296E-2</v>
      </c>
      <c r="M116" s="148">
        <v>7.5576864572024616E-2</v>
      </c>
      <c r="N116" s="148">
        <v>9.7278566043496717E-2</v>
      </c>
      <c r="O116" s="148">
        <v>8.0208968772388048E-2</v>
      </c>
      <c r="P116" s="141"/>
      <c r="Q116" s="141"/>
    </row>
    <row r="117" spans="1:17" outlineLevel="2">
      <c r="A117" s="138"/>
      <c r="B117" s="139"/>
      <c r="C117" s="141"/>
      <c r="D117" s="141"/>
      <c r="E117" s="143"/>
      <c r="F117" s="164"/>
      <c r="G117" s="143"/>
      <c r="H117" s="159"/>
      <c r="I117" s="150"/>
      <c r="J117" s="151"/>
      <c r="K117" s="313"/>
      <c r="L117" s="313"/>
      <c r="M117" s="313"/>
      <c r="N117" s="313"/>
      <c r="O117" s="313"/>
      <c r="P117" s="141"/>
      <c r="Q117" s="141"/>
    </row>
    <row r="118" spans="1:17" outlineLevel="2">
      <c r="A118" s="138"/>
      <c r="B118" s="139"/>
      <c r="C118" s="141"/>
      <c r="D118" s="141"/>
      <c r="E118" s="143" t="s">
        <v>161</v>
      </c>
      <c r="F118" s="164"/>
      <c r="G118" s="143" t="s">
        <v>119</v>
      </c>
      <c r="H118" s="159"/>
      <c r="I118" s="150"/>
      <c r="J118" s="151"/>
      <c r="K118" s="148">
        <v>8.9160663094380171E-2</v>
      </c>
      <c r="L118" s="148">
        <v>9.0212826553026051E-2</v>
      </c>
      <c r="M118" s="148">
        <v>9.0748678593940535E-2</v>
      </c>
      <c r="N118" s="148">
        <v>9.5178091941247281E-2</v>
      </c>
      <c r="O118" s="148">
        <v>9.866078269072362E-2</v>
      </c>
      <c r="P118" s="141"/>
      <c r="Q118" s="141"/>
    </row>
    <row r="119" spans="1:17" outlineLevel="2">
      <c r="A119" s="138"/>
      <c r="B119" s="139"/>
      <c r="C119" s="141"/>
      <c r="D119" s="141"/>
      <c r="E119" s="143" t="s">
        <v>162</v>
      </c>
      <c r="F119" s="164"/>
      <c r="G119" s="143" t="s">
        <v>119</v>
      </c>
      <c r="H119" s="159"/>
      <c r="I119" s="150"/>
      <c r="J119" s="151"/>
      <c r="K119" s="148">
        <v>8.8473929095494563E-2</v>
      </c>
      <c r="L119" s="148">
        <v>9.572948693315568E-2</v>
      </c>
      <c r="M119" s="148">
        <v>8.1207292420215918E-2</v>
      </c>
      <c r="N119" s="148">
        <v>0.15075181379005556</v>
      </c>
      <c r="O119" s="148">
        <v>0.11987643488776062</v>
      </c>
      <c r="P119" s="141"/>
      <c r="Q119" s="141"/>
    </row>
    <row r="120" spans="1:17" outlineLevel="2">
      <c r="A120" s="138"/>
      <c r="B120" s="139"/>
      <c r="C120" s="141"/>
      <c r="D120" s="141"/>
      <c r="E120" s="143"/>
      <c r="F120" s="164"/>
      <c r="G120" s="143"/>
      <c r="H120" s="159"/>
      <c r="I120" s="150"/>
      <c r="J120" s="151"/>
      <c r="K120" s="151"/>
      <c r="L120" s="151"/>
      <c r="M120" s="151"/>
      <c r="N120" s="151"/>
      <c r="O120" s="151"/>
      <c r="P120" s="141"/>
      <c r="Q120" s="141"/>
    </row>
    <row r="121" spans="1:17" outlineLevel="2">
      <c r="A121" s="138"/>
      <c r="B121" s="139"/>
      <c r="C121" s="141"/>
      <c r="D121" s="141"/>
      <c r="E121" s="143" t="s">
        <v>583</v>
      </c>
      <c r="F121" s="141"/>
      <c r="G121" s="143" t="s">
        <v>119</v>
      </c>
      <c r="H121" s="141"/>
      <c r="I121" s="141"/>
      <c r="J121" s="141"/>
      <c r="K121" s="148">
        <v>0.2</v>
      </c>
      <c r="L121" s="148">
        <v>0.2</v>
      </c>
      <c r="M121" s="148">
        <v>0.2</v>
      </c>
      <c r="N121" s="148">
        <v>0.2</v>
      </c>
      <c r="O121" s="148">
        <v>0.2</v>
      </c>
      <c r="P121" s="141"/>
      <c r="Q121" s="141"/>
    </row>
    <row r="122" spans="1:17" outlineLevel="2">
      <c r="A122" s="138"/>
      <c r="B122" s="139"/>
      <c r="C122" s="141"/>
      <c r="D122" s="141"/>
      <c r="E122" s="143"/>
      <c r="F122" s="141"/>
      <c r="G122" s="143"/>
      <c r="H122" s="141"/>
      <c r="I122" s="141"/>
      <c r="J122" s="141"/>
      <c r="K122" s="141"/>
      <c r="L122" s="141"/>
      <c r="M122" s="141"/>
      <c r="N122" s="141"/>
      <c r="O122" s="141"/>
      <c r="P122" s="141"/>
      <c r="Q122" s="141"/>
    </row>
    <row r="123" spans="1:17" outlineLevel="2">
      <c r="A123" s="138"/>
      <c r="B123" s="139"/>
      <c r="C123" s="165" t="s">
        <v>617</v>
      </c>
      <c r="D123" s="165"/>
      <c r="E123" s="143"/>
      <c r="F123" s="141"/>
      <c r="G123" s="143"/>
      <c r="H123" s="141"/>
      <c r="I123" s="141"/>
      <c r="J123" s="141"/>
      <c r="K123" s="141"/>
      <c r="L123" s="141"/>
      <c r="M123" s="141"/>
      <c r="N123" s="141"/>
      <c r="O123" s="141"/>
      <c r="P123" s="141"/>
      <c r="Q123" s="141"/>
    </row>
    <row r="124" spans="1:17" outlineLevel="2">
      <c r="A124" s="138"/>
      <c r="B124" s="139"/>
      <c r="C124" s="141"/>
      <c r="D124" s="197" t="s">
        <v>123</v>
      </c>
      <c r="E124" s="143" t="s">
        <v>163</v>
      </c>
      <c r="F124" s="143"/>
      <c r="G124" s="143" t="s">
        <v>116</v>
      </c>
      <c r="K124" s="314">
        <v>560.74141814112443</v>
      </c>
      <c r="L124" s="314">
        <v>608.10800307824547</v>
      </c>
      <c r="M124" s="314">
        <v>676.98243080965528</v>
      </c>
      <c r="N124" s="314">
        <v>788.88621240573127</v>
      </c>
      <c r="O124" s="314" t="s">
        <v>666</v>
      </c>
      <c r="P124" s="151"/>
      <c r="Q124" s="141"/>
    </row>
    <row r="125" spans="1:17" outlineLevel="2">
      <c r="A125" s="138"/>
      <c r="B125" s="139"/>
      <c r="C125" s="141"/>
      <c r="D125" s="197" t="s">
        <v>114</v>
      </c>
      <c r="E125" s="143" t="s">
        <v>164</v>
      </c>
      <c r="F125" s="161">
        <v>2340.967357434311</v>
      </c>
      <c r="G125" s="143" t="s">
        <v>116</v>
      </c>
      <c r="P125" s="151"/>
      <c r="Q125" s="141"/>
    </row>
    <row r="126" spans="1:17" outlineLevel="2">
      <c r="A126" s="138"/>
      <c r="B126" s="139"/>
      <c r="C126" s="141"/>
      <c r="D126" s="197" t="s">
        <v>123</v>
      </c>
      <c r="E126" s="143" t="s">
        <v>650</v>
      </c>
      <c r="F126" s="141"/>
      <c r="G126" s="143" t="s">
        <v>116</v>
      </c>
      <c r="K126" s="161">
        <v>0</v>
      </c>
      <c r="L126" s="161">
        <v>0</v>
      </c>
      <c r="M126" s="161">
        <v>0</v>
      </c>
      <c r="N126" s="161">
        <v>0</v>
      </c>
      <c r="O126" s="161">
        <v>0</v>
      </c>
      <c r="P126" s="151"/>
      <c r="Q126" s="141"/>
    </row>
    <row r="127" spans="1:17" outlineLevel="2">
      <c r="A127" s="138"/>
      <c r="B127" s="139"/>
      <c r="C127" s="141"/>
      <c r="D127" s="197"/>
      <c r="E127" s="143"/>
      <c r="F127" s="143"/>
      <c r="G127" s="143"/>
      <c r="P127" s="151"/>
      <c r="Q127" s="141"/>
    </row>
    <row r="128" spans="1:17" outlineLevel="2">
      <c r="A128" s="138"/>
      <c r="B128" s="139"/>
      <c r="C128" s="141"/>
      <c r="D128" s="197" t="s">
        <v>114</v>
      </c>
      <c r="E128" s="141" t="s">
        <v>165</v>
      </c>
      <c r="F128" s="143"/>
      <c r="G128" s="143" t="s">
        <v>116</v>
      </c>
      <c r="K128" s="314">
        <v>0</v>
      </c>
      <c r="L128" s="314">
        <v>0</v>
      </c>
      <c r="M128" s="314">
        <v>20.258179761714374</v>
      </c>
      <c r="N128" s="314">
        <v>20.258179761714374</v>
      </c>
      <c r="O128" s="314">
        <v>20.258179761714374</v>
      </c>
      <c r="P128" s="151"/>
      <c r="Q128" s="141"/>
    </row>
    <row r="129" spans="1:17" outlineLevel="2">
      <c r="A129" s="138"/>
      <c r="B129" s="139"/>
      <c r="C129" s="141"/>
      <c r="D129" s="141"/>
      <c r="E129" s="143"/>
      <c r="F129" s="141"/>
      <c r="G129" s="143"/>
      <c r="H129" s="141"/>
      <c r="I129" s="141"/>
      <c r="J129" s="141"/>
      <c r="K129" s="141"/>
      <c r="L129" s="141"/>
      <c r="M129" s="141"/>
      <c r="N129" s="141"/>
      <c r="O129" s="141"/>
      <c r="P129" s="141"/>
      <c r="Q129" s="141"/>
    </row>
    <row r="130" spans="1:17" outlineLevel="2">
      <c r="A130" s="138"/>
      <c r="B130" s="139"/>
      <c r="C130" s="165" t="s">
        <v>127</v>
      </c>
      <c r="D130" s="165"/>
      <c r="E130" s="143"/>
      <c r="F130" s="141"/>
      <c r="G130" s="143"/>
      <c r="H130" s="141"/>
      <c r="I130" s="141"/>
      <c r="J130" s="141"/>
      <c r="K130" s="141"/>
      <c r="L130" s="141"/>
      <c r="M130" s="141"/>
      <c r="N130" s="141"/>
      <c r="O130" s="141"/>
      <c r="P130" s="141"/>
      <c r="Q130" s="141"/>
    </row>
    <row r="131" spans="1:17" outlineLevel="2">
      <c r="A131" s="138"/>
      <c r="B131" s="139"/>
      <c r="C131" s="141"/>
      <c r="D131" s="197" t="s">
        <v>114</v>
      </c>
      <c r="E131" s="143" t="s">
        <v>166</v>
      </c>
      <c r="F131" s="161">
        <v>99.063964307387351</v>
      </c>
      <c r="G131" s="143" t="s">
        <v>116</v>
      </c>
      <c r="H131" s="141"/>
      <c r="I131" s="141"/>
      <c r="J131" s="141"/>
      <c r="K131" s="141"/>
      <c r="L131" s="141"/>
      <c r="M131" s="141"/>
      <c r="N131" s="141"/>
      <c r="O131" s="141"/>
      <c r="P131" s="141"/>
      <c r="Q131" s="141"/>
    </row>
    <row r="132" spans="1:17" outlineLevel="2">
      <c r="A132" s="138"/>
      <c r="B132" s="141"/>
      <c r="C132" s="139"/>
      <c r="D132" s="141"/>
      <c r="E132" s="143"/>
      <c r="F132" s="316"/>
      <c r="G132" s="143"/>
      <c r="H132" s="141"/>
      <c r="I132" s="141"/>
      <c r="J132" s="141"/>
      <c r="K132" s="141"/>
      <c r="L132" s="141"/>
      <c r="M132" s="141"/>
      <c r="N132" s="141"/>
      <c r="O132" s="141"/>
      <c r="P132" s="141"/>
      <c r="Q132" s="141"/>
    </row>
    <row r="133" spans="1:17" outlineLevel="2">
      <c r="A133" s="138"/>
      <c r="B133" s="141"/>
      <c r="C133" s="139"/>
      <c r="D133" s="197" t="s">
        <v>123</v>
      </c>
      <c r="E133" s="143" t="s">
        <v>167</v>
      </c>
      <c r="F133" s="143"/>
      <c r="G133" s="143" t="s">
        <v>116</v>
      </c>
      <c r="H133" s="141"/>
      <c r="I133" s="141"/>
      <c r="J133" s="141"/>
      <c r="K133" s="314">
        <v>18.479791926957837</v>
      </c>
      <c r="L133" s="314">
        <v>19.163283133385811</v>
      </c>
      <c r="M133" s="314">
        <v>16.816234453850935</v>
      </c>
      <c r="N133" s="314">
        <v>23.503247999999999</v>
      </c>
      <c r="O133" s="314" t="s">
        <v>666</v>
      </c>
      <c r="P133" s="141"/>
      <c r="Q133" s="141"/>
    </row>
    <row r="134" spans="1:17" outlineLevel="2">
      <c r="A134" s="138"/>
      <c r="B134" s="141"/>
      <c r="C134" s="139"/>
      <c r="D134" s="141"/>
      <c r="E134" s="143"/>
      <c r="F134" s="143"/>
      <c r="G134" s="143"/>
      <c r="H134" s="141"/>
      <c r="I134" s="141"/>
      <c r="J134" s="141"/>
      <c r="K134" s="141"/>
      <c r="L134" s="141"/>
      <c r="M134" s="141"/>
      <c r="N134" s="141"/>
      <c r="O134" s="141"/>
      <c r="P134" s="141"/>
      <c r="Q134" s="141"/>
    </row>
    <row r="135" spans="1:17" outlineLevel="2">
      <c r="A135" s="138"/>
      <c r="B135" s="141"/>
      <c r="C135" s="139"/>
      <c r="D135" s="141"/>
      <c r="E135" s="143" t="s">
        <v>168</v>
      </c>
      <c r="F135" s="148">
        <v>0.47291400755229857</v>
      </c>
      <c r="G135" s="143" t="s">
        <v>119</v>
      </c>
      <c r="H135" s="141"/>
      <c r="I135" s="141"/>
      <c r="J135" s="141"/>
      <c r="K135" s="141"/>
      <c r="L135" s="141"/>
      <c r="M135" s="141"/>
      <c r="N135" s="141"/>
      <c r="O135" s="141"/>
      <c r="P135" s="141"/>
      <c r="Q135" s="141"/>
    </row>
    <row r="136" spans="1:17" outlineLevel="2">
      <c r="A136" s="138"/>
      <c r="B136" s="141"/>
      <c r="C136" s="139"/>
      <c r="D136" s="141"/>
      <c r="E136" s="143"/>
      <c r="F136" s="143"/>
      <c r="G136" s="143"/>
      <c r="H136" s="141"/>
      <c r="I136" s="141"/>
      <c r="J136" s="141"/>
      <c r="K136" s="141"/>
      <c r="L136" s="141"/>
      <c r="M136" s="141"/>
      <c r="N136" s="141"/>
      <c r="O136" s="141"/>
      <c r="P136" s="141"/>
      <c r="Q136" s="141"/>
    </row>
    <row r="137" spans="1:17" outlineLevel="2">
      <c r="A137" s="138"/>
      <c r="B137" s="141"/>
      <c r="C137" s="139"/>
      <c r="D137" s="197" t="s">
        <v>114</v>
      </c>
      <c r="E137" t="s">
        <v>169</v>
      </c>
      <c r="F137" s="161">
        <v>0</v>
      </c>
      <c r="G137" s="143" t="s">
        <v>116</v>
      </c>
      <c r="H137" s="141"/>
      <c r="I137" s="141"/>
      <c r="J137" s="141"/>
      <c r="K137" s="141"/>
      <c r="L137" s="141"/>
      <c r="M137" s="141"/>
      <c r="N137" s="141"/>
      <c r="O137" s="141"/>
      <c r="P137" s="141"/>
      <c r="Q137" s="141"/>
    </row>
    <row r="138" spans="1:17" outlineLevel="2">
      <c r="A138" s="138"/>
      <c r="B138" s="141"/>
      <c r="C138" s="139"/>
      <c r="D138" s="197"/>
      <c r="F138" s="146"/>
      <c r="G138" s="143"/>
      <c r="H138" s="141"/>
      <c r="I138" s="141"/>
      <c r="J138" s="141"/>
      <c r="K138" s="141"/>
      <c r="L138" s="141"/>
      <c r="M138" s="141"/>
      <c r="N138" s="141"/>
      <c r="O138" s="141"/>
      <c r="P138" s="141"/>
      <c r="Q138" s="141"/>
    </row>
    <row r="139" spans="1:17" outlineLevel="2">
      <c r="A139" s="138"/>
      <c r="B139" s="141"/>
      <c r="C139" s="165" t="s">
        <v>134</v>
      </c>
      <c r="D139" s="197"/>
      <c r="F139" s="143"/>
      <c r="G139" s="143"/>
      <c r="H139" s="141"/>
      <c r="I139" s="141"/>
      <c r="J139" s="141"/>
      <c r="K139" s="141"/>
      <c r="L139" s="141"/>
      <c r="M139" s="141"/>
      <c r="N139" s="141"/>
      <c r="O139" s="141"/>
      <c r="P139" s="141"/>
      <c r="Q139" s="141"/>
    </row>
    <row r="140" spans="1:17" outlineLevel="2">
      <c r="A140" s="138"/>
      <c r="B140" s="141"/>
      <c r="C140" s="139"/>
      <c r="D140" s="197" t="s">
        <v>114</v>
      </c>
      <c r="E140" t="s">
        <v>170</v>
      </c>
      <c r="F140" s="161">
        <v>0</v>
      </c>
      <c r="G140" s="143" t="s">
        <v>116</v>
      </c>
      <c r="H140" s="141"/>
      <c r="I140" s="141"/>
      <c r="J140" s="141"/>
      <c r="K140" s="141"/>
      <c r="L140" s="141"/>
      <c r="M140" s="141"/>
      <c r="N140" s="141"/>
      <c r="O140" s="141"/>
      <c r="P140" s="141"/>
      <c r="Q140" s="141"/>
    </row>
    <row r="141" spans="1:17" outlineLevel="2">
      <c r="A141" s="138"/>
      <c r="B141" s="141"/>
      <c r="C141" s="139"/>
      <c r="D141" s="197" t="s">
        <v>114</v>
      </c>
      <c r="E141" t="s">
        <v>171</v>
      </c>
      <c r="F141" s="161">
        <v>0</v>
      </c>
      <c r="G141" s="143" t="s">
        <v>116</v>
      </c>
      <c r="H141" s="141"/>
      <c r="I141" s="141"/>
      <c r="J141" s="141"/>
      <c r="K141" s="141"/>
      <c r="L141" s="141"/>
      <c r="M141" s="141"/>
      <c r="N141" s="141"/>
      <c r="O141" s="141"/>
      <c r="P141" s="141"/>
      <c r="Q141" s="141"/>
    </row>
    <row r="142" spans="1:17" outlineLevel="2">
      <c r="A142" s="138"/>
      <c r="B142" s="141"/>
      <c r="C142" s="139"/>
      <c r="D142" s="197"/>
      <c r="F142" s="146"/>
      <c r="G142" s="143"/>
      <c r="H142" s="141"/>
      <c r="I142" s="141"/>
      <c r="J142" s="141"/>
      <c r="K142" s="141"/>
      <c r="L142" s="141"/>
      <c r="M142" s="141"/>
      <c r="N142" s="141"/>
      <c r="O142" s="141"/>
      <c r="P142" s="141"/>
      <c r="Q142" s="141"/>
    </row>
    <row r="143" spans="1:17" outlineLevel="2">
      <c r="A143" s="138"/>
      <c r="B143" s="141"/>
      <c r="C143" s="165" t="s">
        <v>491</v>
      </c>
      <c r="D143" s="197"/>
      <c r="F143" s="143"/>
      <c r="G143" s="143"/>
      <c r="H143" s="141"/>
      <c r="I143" s="141"/>
      <c r="J143" s="141"/>
      <c r="K143" s="141"/>
      <c r="L143" s="141"/>
      <c r="M143" s="141"/>
      <c r="N143" s="141"/>
      <c r="O143" s="141"/>
      <c r="P143" s="141"/>
      <c r="Q143" s="141"/>
    </row>
    <row r="144" spans="1:17" outlineLevel="2">
      <c r="A144" s="138"/>
      <c r="B144" s="141"/>
      <c r="C144" s="139"/>
      <c r="D144" s="197" t="s">
        <v>123</v>
      </c>
      <c r="E144" t="s">
        <v>501</v>
      </c>
      <c r="F144" s="143"/>
      <c r="G144" s="143" t="s">
        <v>116</v>
      </c>
      <c r="H144" s="141"/>
      <c r="I144" s="141"/>
      <c r="J144" s="141"/>
      <c r="K144" s="161">
        <v>0</v>
      </c>
      <c r="L144" s="161">
        <v>0</v>
      </c>
      <c r="M144" s="161">
        <v>0</v>
      </c>
      <c r="N144" s="161">
        <v>0</v>
      </c>
      <c r="O144" s="161">
        <v>0</v>
      </c>
      <c r="P144" s="141"/>
      <c r="Q144" s="141"/>
    </row>
    <row r="145" spans="1:17" outlineLevel="2">
      <c r="A145" s="138"/>
      <c r="B145" s="141"/>
      <c r="C145" s="139"/>
      <c r="D145" s="197" t="s">
        <v>114</v>
      </c>
      <c r="E145" t="s">
        <v>500</v>
      </c>
      <c r="F145" s="143"/>
      <c r="G145" s="143" t="s">
        <v>116</v>
      </c>
      <c r="H145" s="141"/>
      <c r="I145" s="141"/>
      <c r="J145" s="141"/>
      <c r="K145" s="161">
        <v>0</v>
      </c>
      <c r="L145" s="161">
        <v>0</v>
      </c>
      <c r="M145" s="161">
        <v>0</v>
      </c>
      <c r="N145" s="161">
        <v>0</v>
      </c>
      <c r="O145" s="161">
        <v>0</v>
      </c>
      <c r="P145" s="141"/>
      <c r="Q145" s="141"/>
    </row>
    <row r="146" spans="1:17" outlineLevel="2">
      <c r="A146" s="138"/>
      <c r="B146" s="141"/>
      <c r="C146" s="139"/>
      <c r="D146" s="197"/>
      <c r="E146" t="s">
        <v>569</v>
      </c>
      <c r="F146" s="148">
        <v>0</v>
      </c>
      <c r="G146" s="143" t="s">
        <v>119</v>
      </c>
      <c r="H146" s="141"/>
      <c r="I146" s="141"/>
      <c r="J146" s="141"/>
      <c r="K146" s="161">
        <v>0</v>
      </c>
      <c r="L146" s="161">
        <v>0</v>
      </c>
      <c r="M146" s="161">
        <v>0</v>
      </c>
      <c r="N146" s="161">
        <v>0</v>
      </c>
      <c r="O146" s="161">
        <v>0</v>
      </c>
      <c r="P146" s="141"/>
      <c r="Q146" s="141"/>
    </row>
    <row r="147" spans="1:17" outlineLevel="1">
      <c r="A147" s="138"/>
      <c r="B147" s="141"/>
      <c r="C147" s="139"/>
      <c r="D147" s="141"/>
      <c r="E147" s="142"/>
      <c r="F147" s="316"/>
      <c r="G147" s="142"/>
      <c r="H147" s="141"/>
      <c r="I147" s="141"/>
      <c r="J147" s="141"/>
      <c r="K147" s="141"/>
      <c r="L147" s="141"/>
      <c r="M147" s="141"/>
      <c r="N147" s="141"/>
      <c r="O147" s="141"/>
      <c r="P147" s="141"/>
      <c r="Q147" s="141"/>
    </row>
    <row r="148" spans="1:17" outlineLevel="1">
      <c r="A148" s="138"/>
      <c r="B148" s="139" t="s">
        <v>172</v>
      </c>
      <c r="C148" s="139"/>
      <c r="D148" s="141"/>
      <c r="E148" s="142"/>
      <c r="F148" s="316"/>
      <c r="G148" s="142"/>
      <c r="H148" s="141"/>
      <c r="I148" s="141"/>
      <c r="J148" s="141"/>
      <c r="K148" s="141"/>
      <c r="L148" s="141"/>
      <c r="M148" s="141"/>
      <c r="N148" s="141"/>
      <c r="O148" s="141"/>
      <c r="P148" s="141"/>
      <c r="Q148" s="141"/>
    </row>
    <row r="149" spans="1:17" outlineLevel="2">
      <c r="A149" s="138"/>
      <c r="B149" s="141"/>
      <c r="C149" s="139"/>
      <c r="D149" s="165" t="s">
        <v>127</v>
      </c>
      <c r="E149" s="165"/>
      <c r="F149" s="143"/>
      <c r="G149" s="141"/>
      <c r="H149" s="143"/>
      <c r="I149" s="141"/>
      <c r="J149" s="141"/>
      <c r="K149" s="141"/>
      <c r="L149" s="141"/>
      <c r="M149" s="141"/>
      <c r="N149" s="141"/>
      <c r="O149" s="141"/>
      <c r="P149" s="141"/>
      <c r="Q149" s="141"/>
    </row>
    <row r="150" spans="1:17" outlineLevel="2">
      <c r="A150" s="138"/>
      <c r="B150" s="141"/>
      <c r="C150" s="139"/>
      <c r="D150" s="197" t="s">
        <v>114</v>
      </c>
      <c r="E150" s="143" t="s">
        <v>173</v>
      </c>
      <c r="F150" s="161">
        <v>356.54412172817723</v>
      </c>
      <c r="G150" s="143" t="s">
        <v>116</v>
      </c>
      <c r="H150" s="143"/>
      <c r="I150" s="141"/>
      <c r="J150" s="141"/>
      <c r="K150" s="141"/>
      <c r="L150" s="141"/>
      <c r="M150" s="141"/>
      <c r="N150" s="141"/>
      <c r="O150" s="141"/>
      <c r="P150" s="141"/>
      <c r="Q150" s="141"/>
    </row>
    <row r="151" spans="1:17" outlineLevel="2">
      <c r="A151" s="138"/>
      <c r="B151" s="141"/>
      <c r="C151" s="139"/>
      <c r="D151" s="197" t="s">
        <v>114</v>
      </c>
      <c r="E151" s="143" t="s">
        <v>174</v>
      </c>
      <c r="F151" s="161">
        <v>0</v>
      </c>
      <c r="G151" s="143" t="s">
        <v>116</v>
      </c>
      <c r="H151" s="143"/>
      <c r="I151" s="141"/>
      <c r="J151" s="141"/>
      <c r="K151" s="141"/>
      <c r="L151" s="141"/>
      <c r="M151" s="141"/>
      <c r="N151" s="141"/>
      <c r="O151" s="141"/>
      <c r="P151" s="141"/>
      <c r="Q151" s="141"/>
    </row>
    <row r="152" spans="1:17" outlineLevel="2">
      <c r="A152" s="138"/>
      <c r="B152" s="141"/>
      <c r="C152" s="139"/>
      <c r="D152" s="165"/>
      <c r="E152" s="165"/>
      <c r="F152" s="143"/>
      <c r="G152" s="141"/>
      <c r="H152" s="143"/>
      <c r="I152" s="141"/>
      <c r="J152" s="141"/>
      <c r="K152" s="141"/>
      <c r="L152" s="141"/>
      <c r="M152" s="141"/>
      <c r="N152" s="141"/>
      <c r="O152" s="141"/>
      <c r="P152" s="141"/>
      <c r="Q152" s="141"/>
    </row>
    <row r="153" spans="1:17" outlineLevel="2">
      <c r="A153" s="138"/>
      <c r="B153" s="141"/>
      <c r="C153" s="139"/>
      <c r="D153" s="165"/>
      <c r="E153" s="143" t="s">
        <v>175</v>
      </c>
      <c r="F153" s="316"/>
      <c r="G153" s="143" t="s">
        <v>119</v>
      </c>
      <c r="H153" s="159"/>
      <c r="I153" s="150"/>
      <c r="J153" s="151"/>
      <c r="K153" s="148">
        <v>0.10958812583040754</v>
      </c>
      <c r="L153" s="148">
        <v>0.10902334585593493</v>
      </c>
      <c r="M153" s="148">
        <v>0.10838952497386962</v>
      </c>
      <c r="N153" s="148">
        <v>0.10698893760218592</v>
      </c>
      <c r="O153" s="148">
        <v>0.10700772506931837</v>
      </c>
      <c r="P153" s="141"/>
      <c r="Q153" s="141"/>
    </row>
    <row r="154" spans="1:17" outlineLevel="2">
      <c r="A154" s="138"/>
      <c r="B154" s="141"/>
      <c r="C154" s="139"/>
      <c r="D154" s="165"/>
      <c r="E154" s="143" t="s">
        <v>176</v>
      </c>
      <c r="F154" s="316"/>
      <c r="G154" s="143" t="s">
        <v>119</v>
      </c>
      <c r="H154" s="159"/>
      <c r="I154" s="150"/>
      <c r="J154" s="151"/>
      <c r="K154" s="148">
        <v>9.7106435420475923E-2</v>
      </c>
      <c r="L154" s="148">
        <v>0.10422744356255981</v>
      </c>
      <c r="M154" s="148">
        <v>9.1951381663656254E-2</v>
      </c>
      <c r="N154" s="148">
        <v>7.986177188249087E-2</v>
      </c>
      <c r="O154" s="148">
        <v>8.5855308139100917E-2</v>
      </c>
      <c r="P154" s="141"/>
      <c r="Q154" s="141"/>
    </row>
    <row r="155" spans="1:17" outlineLevel="2">
      <c r="A155" s="138"/>
      <c r="B155" s="141"/>
      <c r="C155" s="139"/>
      <c r="D155" s="165"/>
      <c r="E155" s="165"/>
      <c r="F155" s="143"/>
      <c r="G155" s="141"/>
      <c r="H155" s="143"/>
      <c r="I155" s="141"/>
      <c r="J155" s="141"/>
      <c r="K155" s="141"/>
      <c r="L155" s="141"/>
      <c r="M155" s="141"/>
      <c r="N155" s="141"/>
      <c r="O155" s="141"/>
      <c r="P155" s="141"/>
      <c r="Q155" s="141"/>
    </row>
    <row r="156" spans="1:17" outlineLevel="2">
      <c r="A156" s="138"/>
      <c r="B156" s="141"/>
      <c r="C156" s="139"/>
      <c r="D156" s="197" t="s">
        <v>114</v>
      </c>
      <c r="E156" s="143" t="s">
        <v>177</v>
      </c>
      <c r="F156" s="161">
        <v>29.024745533594189</v>
      </c>
      <c r="G156" s="143" t="s">
        <v>116</v>
      </c>
      <c r="H156" s="141"/>
      <c r="I156" s="141"/>
      <c r="J156" s="141"/>
      <c r="K156" s="141"/>
      <c r="L156" s="141"/>
      <c r="M156" s="141"/>
      <c r="N156" s="141"/>
      <c r="O156" s="141"/>
      <c r="Q156" s="141"/>
    </row>
    <row r="157" spans="1:17" outlineLevel="2">
      <c r="A157" s="138"/>
      <c r="B157" s="141"/>
      <c r="C157" s="139"/>
      <c r="D157" s="141"/>
      <c r="E157" s="143"/>
      <c r="F157" s="316"/>
      <c r="G157" s="143"/>
      <c r="H157" s="141"/>
      <c r="I157" s="141"/>
      <c r="J157" s="141"/>
      <c r="K157" s="141"/>
      <c r="L157" s="141"/>
      <c r="M157" s="141"/>
      <c r="N157" s="141"/>
      <c r="O157" s="141"/>
      <c r="Q157" s="141"/>
    </row>
    <row r="158" spans="1:17" outlineLevel="2">
      <c r="A158" s="138"/>
      <c r="B158" s="141"/>
      <c r="C158" s="139"/>
      <c r="D158" s="197" t="s">
        <v>123</v>
      </c>
      <c r="E158" s="143" t="s">
        <v>178</v>
      </c>
      <c r="F158" s="143"/>
      <c r="G158" s="143" t="s">
        <v>116</v>
      </c>
      <c r="H158" s="141"/>
      <c r="I158" s="141"/>
      <c r="J158" s="141"/>
      <c r="K158" s="314">
        <v>5.8271471490031477</v>
      </c>
      <c r="L158" s="314">
        <v>6.0349843651920603</v>
      </c>
      <c r="M158" s="314">
        <v>5.5001664754660835</v>
      </c>
      <c r="N158" s="314">
        <v>7.0777799999999989</v>
      </c>
      <c r="O158" s="314" t="s">
        <v>666</v>
      </c>
      <c r="Q158" s="141"/>
    </row>
    <row r="159" spans="1:17" outlineLevel="2">
      <c r="A159" s="138"/>
      <c r="B159" s="141"/>
      <c r="C159" s="139"/>
      <c r="D159" s="197"/>
      <c r="E159" s="143"/>
      <c r="F159" s="143"/>
      <c r="G159" s="143"/>
      <c r="H159" s="141"/>
      <c r="I159" s="141"/>
      <c r="J159" s="141"/>
      <c r="K159" s="141"/>
      <c r="L159" s="141"/>
      <c r="M159" s="141"/>
      <c r="N159" s="141"/>
      <c r="O159" s="141"/>
      <c r="Q159" s="141"/>
    </row>
    <row r="160" spans="1:17" outlineLevel="2">
      <c r="A160" s="138"/>
      <c r="B160" s="141"/>
      <c r="C160" s="139"/>
      <c r="D160" s="197"/>
      <c r="E160" s="143" t="s">
        <v>572</v>
      </c>
      <c r="F160" s="143"/>
      <c r="G160" s="143" t="s">
        <v>119</v>
      </c>
      <c r="H160" s="141"/>
      <c r="I160" s="141"/>
      <c r="J160" s="141"/>
      <c r="K160" s="148">
        <v>0.2</v>
      </c>
      <c r="L160" s="148">
        <v>0.2</v>
      </c>
      <c r="M160" s="148">
        <v>0.2</v>
      </c>
      <c r="N160" s="148">
        <v>0.2</v>
      </c>
      <c r="O160" s="148">
        <v>0.2</v>
      </c>
      <c r="Q160" s="141"/>
    </row>
    <row r="161" spans="1:17" outlineLevel="2">
      <c r="A161" s="138"/>
      <c r="B161" s="141"/>
      <c r="C161" s="139"/>
      <c r="D161" s="141"/>
      <c r="E161" s="143"/>
      <c r="F161" s="143"/>
      <c r="G161" s="143"/>
      <c r="H161" s="141"/>
      <c r="I161" s="141"/>
      <c r="J161" s="141"/>
      <c r="K161" s="141"/>
      <c r="L161" s="141"/>
      <c r="M161" s="141"/>
      <c r="N161" s="141"/>
      <c r="O161" s="141"/>
      <c r="Q161" s="141"/>
    </row>
    <row r="162" spans="1:17" outlineLevel="2">
      <c r="A162" s="138"/>
      <c r="B162" s="141"/>
      <c r="C162" s="139"/>
      <c r="D162" s="141"/>
      <c r="E162" s="143" t="s">
        <v>179</v>
      </c>
      <c r="F162" s="148">
        <v>0.54178536122835441</v>
      </c>
      <c r="G162" s="143" t="s">
        <v>119</v>
      </c>
      <c r="H162" s="141"/>
      <c r="I162" s="141"/>
      <c r="J162" s="141"/>
      <c r="K162" s="141"/>
      <c r="L162" s="141"/>
      <c r="M162" s="141"/>
      <c r="N162" s="141"/>
      <c r="O162" s="141"/>
      <c r="Q162" s="141"/>
    </row>
    <row r="163" spans="1:17" outlineLevel="2">
      <c r="A163" s="138"/>
      <c r="B163" s="141"/>
      <c r="C163" s="139"/>
      <c r="D163" s="141"/>
      <c r="E163" s="143"/>
      <c r="F163" s="143"/>
      <c r="G163" s="143"/>
      <c r="H163" s="141"/>
      <c r="I163" s="141"/>
      <c r="J163" s="141"/>
      <c r="K163" s="141"/>
      <c r="L163" s="141"/>
      <c r="M163" s="141"/>
      <c r="N163" s="141"/>
      <c r="O163" s="141"/>
      <c r="Q163" s="141"/>
    </row>
    <row r="164" spans="1:17" outlineLevel="2">
      <c r="A164" s="138"/>
      <c r="B164" s="141"/>
      <c r="C164" s="165" t="s">
        <v>491</v>
      </c>
      <c r="D164" s="197"/>
      <c r="F164" s="143"/>
      <c r="G164" s="143"/>
      <c r="H164" s="141"/>
      <c r="I164" s="141"/>
      <c r="J164" s="141"/>
      <c r="K164" s="141"/>
      <c r="L164" s="141"/>
      <c r="M164" s="141"/>
      <c r="N164" s="141"/>
      <c r="O164" s="141"/>
      <c r="P164" s="141"/>
      <c r="Q164" s="141"/>
    </row>
    <row r="165" spans="1:17" outlineLevel="2">
      <c r="A165" s="138"/>
      <c r="B165" s="141"/>
      <c r="C165" s="139"/>
      <c r="D165" s="197" t="s">
        <v>123</v>
      </c>
      <c r="E165" t="s">
        <v>509</v>
      </c>
      <c r="F165" s="143"/>
      <c r="G165" s="143" t="s">
        <v>116</v>
      </c>
      <c r="H165" s="141"/>
      <c r="I165" s="141"/>
      <c r="J165" s="141"/>
      <c r="K165" s="161">
        <v>0</v>
      </c>
      <c r="L165" s="161">
        <v>0</v>
      </c>
      <c r="M165" s="161">
        <v>0</v>
      </c>
      <c r="N165" s="161">
        <v>0</v>
      </c>
      <c r="O165" s="161">
        <v>0</v>
      </c>
      <c r="P165" s="141"/>
      <c r="Q165" s="141"/>
    </row>
    <row r="166" spans="1:17" outlineLevel="2">
      <c r="A166" s="138"/>
      <c r="B166" s="141"/>
      <c r="C166" s="139"/>
      <c r="D166" s="197" t="s">
        <v>114</v>
      </c>
      <c r="E166" t="s">
        <v>510</v>
      </c>
      <c r="F166" s="143"/>
      <c r="G166" s="143" t="s">
        <v>116</v>
      </c>
      <c r="H166" s="141"/>
      <c r="I166" s="141"/>
      <c r="J166" s="141"/>
      <c r="K166" s="161">
        <v>0</v>
      </c>
      <c r="L166" s="161">
        <v>0</v>
      </c>
      <c r="M166" s="161">
        <v>0</v>
      </c>
      <c r="N166" s="161">
        <v>0</v>
      </c>
      <c r="O166" s="161">
        <v>0</v>
      </c>
      <c r="P166" s="141"/>
      <c r="Q166" s="141"/>
    </row>
    <row r="167" spans="1:17" outlineLevel="2">
      <c r="A167" s="138"/>
      <c r="B167" s="141"/>
      <c r="C167" s="139"/>
      <c r="D167" s="197"/>
      <c r="E167" t="s">
        <v>567</v>
      </c>
      <c r="F167" s="148">
        <v>0</v>
      </c>
      <c r="G167" s="143" t="s">
        <v>119</v>
      </c>
      <c r="H167" s="141"/>
      <c r="I167" s="141"/>
      <c r="J167" s="141"/>
      <c r="K167" s="141"/>
      <c r="L167" s="141"/>
      <c r="M167" s="141"/>
      <c r="N167" s="141"/>
      <c r="O167" s="141"/>
      <c r="P167" s="141"/>
      <c r="Q167" s="141"/>
    </row>
    <row r="168" spans="1:17" outlineLevel="2">
      <c r="A168" s="138"/>
      <c r="B168" s="141"/>
      <c r="C168" s="139"/>
      <c r="D168" s="197"/>
      <c r="G168" s="143"/>
      <c r="H168" s="141"/>
      <c r="I168" s="141"/>
      <c r="J168" s="141"/>
      <c r="K168" s="141"/>
      <c r="L168" s="141"/>
      <c r="M168" s="141"/>
      <c r="N168" s="141"/>
      <c r="O168" s="141"/>
      <c r="P168" s="141"/>
      <c r="Q168" s="141"/>
    </row>
    <row r="169" spans="1:17" outlineLevel="2">
      <c r="A169" s="138"/>
      <c r="B169" s="141"/>
      <c r="C169" s="165" t="s">
        <v>615</v>
      </c>
      <c r="D169" s="197"/>
      <c r="F169" s="143"/>
      <c r="G169" s="143"/>
      <c r="H169" s="141"/>
      <c r="I169" s="141"/>
      <c r="J169" s="141"/>
      <c r="K169" s="141"/>
      <c r="L169" s="141"/>
      <c r="M169" s="141"/>
      <c r="N169" s="141"/>
      <c r="O169" s="141"/>
      <c r="Q169" s="141"/>
    </row>
    <row r="170" spans="1:17" outlineLevel="2">
      <c r="A170" s="138"/>
      <c r="B170" s="141"/>
      <c r="C170" s="139"/>
      <c r="D170" s="197" t="s">
        <v>123</v>
      </c>
      <c r="E170" s="143" t="s">
        <v>651</v>
      </c>
      <c r="F170" s="141"/>
      <c r="G170" s="143" t="s">
        <v>116</v>
      </c>
      <c r="K170" s="161">
        <v>0</v>
      </c>
      <c r="L170" s="161">
        <v>0</v>
      </c>
      <c r="M170" s="161">
        <v>0</v>
      </c>
      <c r="N170" s="161">
        <v>0</v>
      </c>
      <c r="O170" s="161">
        <v>0</v>
      </c>
      <c r="Q170" s="141"/>
    </row>
    <row r="171" spans="1:17" outlineLevel="2">
      <c r="A171" s="138"/>
      <c r="B171" s="141"/>
      <c r="C171" s="197"/>
      <c r="F171" s="143"/>
      <c r="G171" s="141"/>
      <c r="H171" s="141"/>
      <c r="I171" s="141"/>
      <c r="J171" s="141"/>
      <c r="K171" s="141"/>
      <c r="L171" s="141"/>
      <c r="M171" s="141"/>
      <c r="N171" s="141"/>
      <c r="O171" s="141"/>
      <c r="Q171" s="141"/>
    </row>
    <row r="172" spans="1:17" outlineLevel="1">
      <c r="A172" s="138"/>
      <c r="B172" s="141"/>
      <c r="C172" s="139"/>
      <c r="D172" s="141"/>
      <c r="H172" s="141"/>
      <c r="I172" s="141"/>
      <c r="J172" s="141"/>
      <c r="K172" s="141"/>
      <c r="L172" s="141"/>
      <c r="M172" s="141"/>
      <c r="N172" s="141"/>
      <c r="O172" s="141"/>
      <c r="Q172" s="141"/>
    </row>
    <row r="173" spans="1:17" outlineLevel="1">
      <c r="A173" s="138"/>
      <c r="B173" s="138" t="s">
        <v>486</v>
      </c>
      <c r="C173" s="139"/>
      <c r="D173" s="141"/>
      <c r="E173" s="142"/>
      <c r="F173" s="164"/>
      <c r="G173" s="142"/>
      <c r="H173" s="141"/>
      <c r="I173" s="141"/>
      <c r="J173" s="141"/>
      <c r="K173" s="141"/>
      <c r="L173" s="141"/>
      <c r="M173" s="141"/>
      <c r="N173" s="141"/>
      <c r="O173" s="141"/>
      <c r="Q173" s="141"/>
    </row>
    <row r="174" spans="1:17" outlineLevel="2">
      <c r="A174" s="138"/>
      <c r="B174" s="139"/>
      <c r="C174" s="165" t="s">
        <v>113</v>
      </c>
      <c r="D174" s="165"/>
      <c r="E174" s="288"/>
      <c r="F174" s="141"/>
      <c r="G174" s="143"/>
      <c r="H174" s="141"/>
      <c r="I174" s="141"/>
      <c r="J174" s="141"/>
      <c r="K174" s="141"/>
      <c r="L174" s="141"/>
      <c r="M174" s="141"/>
      <c r="N174" s="141"/>
      <c r="O174" s="141"/>
      <c r="Q174" s="141"/>
    </row>
    <row r="175" spans="1:17" outlineLevel="2">
      <c r="A175" s="138"/>
      <c r="B175" s="139"/>
      <c r="C175" s="141"/>
      <c r="D175" s="197" t="s">
        <v>114</v>
      </c>
      <c r="E175" s="143" t="s">
        <v>485</v>
      </c>
      <c r="F175" s="184"/>
      <c r="G175" s="143" t="s">
        <v>116</v>
      </c>
      <c r="H175" s="141"/>
      <c r="I175" s="141"/>
      <c r="J175" s="141"/>
      <c r="K175" s="141"/>
      <c r="L175" s="141"/>
      <c r="M175" s="141"/>
      <c r="N175" s="141"/>
      <c r="O175" s="141"/>
      <c r="Q175" s="141"/>
    </row>
    <row r="176" spans="1:17" outlineLevel="2">
      <c r="A176" s="138"/>
      <c r="B176" s="139"/>
      <c r="C176" s="141"/>
      <c r="D176" s="141"/>
      <c r="E176" s="143"/>
      <c r="F176" s="142"/>
      <c r="G176" s="143"/>
      <c r="H176" s="141"/>
      <c r="I176" s="141"/>
      <c r="J176" s="141"/>
      <c r="K176" s="141"/>
      <c r="L176" s="141"/>
      <c r="M176" s="141"/>
      <c r="N176" s="141"/>
      <c r="O176" s="141"/>
      <c r="Q176" s="141"/>
    </row>
    <row r="177" spans="1:17" outlineLevel="2">
      <c r="A177" s="138"/>
      <c r="B177" s="139"/>
      <c r="C177" s="141"/>
      <c r="D177" s="141"/>
      <c r="E177" s="143" t="s">
        <v>484</v>
      </c>
      <c r="F177" s="164"/>
      <c r="G177" s="143" t="s">
        <v>119</v>
      </c>
      <c r="H177" s="159"/>
      <c r="I177" s="150"/>
      <c r="J177" s="151"/>
      <c r="K177" s="149"/>
      <c r="L177" s="149"/>
      <c r="M177" s="149"/>
      <c r="N177" s="149"/>
      <c r="O177" s="149"/>
      <c r="Q177" s="141"/>
    </row>
    <row r="178" spans="1:17" outlineLevel="2">
      <c r="A178" s="138"/>
      <c r="B178" s="139"/>
      <c r="C178" s="141"/>
      <c r="D178" s="141"/>
      <c r="E178" s="143" t="s">
        <v>483</v>
      </c>
      <c r="F178" s="164"/>
      <c r="G178" s="143" t="s">
        <v>119</v>
      </c>
      <c r="H178" s="159"/>
      <c r="I178" s="150"/>
      <c r="J178" s="151"/>
      <c r="K178" s="149"/>
      <c r="L178" s="149"/>
      <c r="M178" s="149"/>
      <c r="N178" s="149"/>
      <c r="O178" s="149"/>
      <c r="Q178" s="141"/>
    </row>
    <row r="179" spans="1:17" outlineLevel="2">
      <c r="A179" s="138"/>
      <c r="B179" s="139"/>
      <c r="C179" s="141"/>
      <c r="D179" s="141"/>
      <c r="E179" s="143"/>
      <c r="F179" s="164"/>
      <c r="G179" s="143"/>
      <c r="H179" s="159"/>
      <c r="I179" s="150"/>
      <c r="J179" s="151"/>
      <c r="K179" s="151"/>
      <c r="L179" s="151"/>
      <c r="M179" s="151"/>
      <c r="N179" s="151"/>
      <c r="O179" s="151"/>
      <c r="Q179" s="141"/>
    </row>
    <row r="180" spans="1:17" outlineLevel="2">
      <c r="A180" s="138"/>
      <c r="B180" s="139"/>
      <c r="C180" s="141"/>
      <c r="D180" s="141"/>
      <c r="E180" s="143" t="s">
        <v>482</v>
      </c>
      <c r="F180" s="164"/>
      <c r="G180" s="143" t="s">
        <v>119</v>
      </c>
      <c r="H180" s="159"/>
      <c r="I180" s="150"/>
      <c r="J180" s="151"/>
      <c r="K180" s="149"/>
      <c r="L180" s="149"/>
      <c r="M180" s="149"/>
      <c r="N180" s="149"/>
      <c r="O180" s="149"/>
      <c r="Q180" s="141"/>
    </row>
    <row r="181" spans="1:17" outlineLevel="2">
      <c r="A181" s="138"/>
      <c r="B181" s="139"/>
      <c r="C181" s="141"/>
      <c r="D181" s="141"/>
      <c r="E181" s="143" t="s">
        <v>481</v>
      </c>
      <c r="F181" s="164"/>
      <c r="G181" s="143" t="s">
        <v>119</v>
      </c>
      <c r="H181" s="159"/>
      <c r="I181" s="150"/>
      <c r="J181" s="151"/>
      <c r="K181" s="149"/>
      <c r="L181" s="149"/>
      <c r="M181" s="149"/>
      <c r="N181" s="149"/>
      <c r="O181" s="149"/>
      <c r="Q181" s="141"/>
    </row>
    <row r="182" spans="1:17" outlineLevel="2">
      <c r="A182" s="138"/>
      <c r="B182" s="139"/>
      <c r="C182" s="141"/>
      <c r="D182" s="141"/>
      <c r="E182" s="143"/>
      <c r="F182" s="164"/>
      <c r="G182" s="143"/>
      <c r="H182" s="159"/>
      <c r="I182" s="150"/>
      <c r="J182" s="151"/>
      <c r="K182" s="151"/>
      <c r="L182" s="151"/>
      <c r="M182" s="151"/>
      <c r="N182" s="151"/>
      <c r="O182" s="151"/>
      <c r="Q182" s="141"/>
    </row>
    <row r="183" spans="1:17" outlineLevel="2">
      <c r="A183" s="138"/>
      <c r="B183" s="139"/>
      <c r="C183" s="165" t="s">
        <v>617</v>
      </c>
      <c r="D183" s="165"/>
      <c r="E183" s="143"/>
      <c r="F183" s="141"/>
      <c r="G183" s="143"/>
      <c r="H183" s="141"/>
      <c r="I183" s="141"/>
      <c r="J183" s="141"/>
      <c r="K183" s="141"/>
      <c r="L183" s="141"/>
      <c r="M183" s="141"/>
      <c r="N183" s="141"/>
      <c r="O183" s="141"/>
      <c r="Q183" s="141"/>
    </row>
    <row r="184" spans="1:17" outlineLevel="2">
      <c r="A184" s="138"/>
      <c r="B184" s="139"/>
      <c r="C184" s="141"/>
      <c r="D184" s="197" t="s">
        <v>123</v>
      </c>
      <c r="E184" s="143" t="s">
        <v>480</v>
      </c>
      <c r="F184" s="143"/>
      <c r="G184" s="143" t="s">
        <v>116</v>
      </c>
      <c r="K184" s="161"/>
      <c r="L184" s="161"/>
      <c r="M184" s="161"/>
      <c r="N184" s="161"/>
      <c r="O184" s="161"/>
      <c r="Q184" s="141"/>
    </row>
    <row r="185" spans="1:17" outlineLevel="2">
      <c r="A185" s="138"/>
      <c r="B185" s="139"/>
      <c r="C185" s="141"/>
      <c r="D185" s="197" t="s">
        <v>114</v>
      </c>
      <c r="E185" s="143" t="s">
        <v>479</v>
      </c>
      <c r="F185" s="161"/>
      <c r="G185" s="143" t="s">
        <v>116</v>
      </c>
      <c r="Q185" s="141"/>
    </row>
    <row r="186" spans="1:17" outlineLevel="2">
      <c r="A186" s="138"/>
      <c r="B186" s="139"/>
      <c r="C186" s="141"/>
      <c r="D186" s="197" t="s">
        <v>123</v>
      </c>
      <c r="E186" s="143" t="s">
        <v>652</v>
      </c>
      <c r="F186" s="141"/>
      <c r="G186" s="143" t="s">
        <v>116</v>
      </c>
      <c r="K186" s="161"/>
      <c r="L186" s="161"/>
      <c r="M186" s="161"/>
      <c r="N186" s="161"/>
      <c r="O186" s="161"/>
      <c r="Q186" s="141"/>
    </row>
    <row r="187" spans="1:17" outlineLevel="2">
      <c r="A187" s="138"/>
      <c r="B187" s="139"/>
      <c r="C187" s="141"/>
      <c r="D187" s="197"/>
      <c r="E187" s="143"/>
      <c r="F187" s="143"/>
      <c r="G187" s="143"/>
      <c r="Q187" s="141"/>
    </row>
    <row r="188" spans="1:17" outlineLevel="2">
      <c r="A188" s="138"/>
      <c r="B188" s="139"/>
      <c r="C188" s="141"/>
      <c r="D188" s="197" t="s">
        <v>114</v>
      </c>
      <c r="E188" s="141" t="s">
        <v>478</v>
      </c>
      <c r="F188" s="143"/>
      <c r="G188" s="143" t="s">
        <v>116</v>
      </c>
      <c r="K188" s="161"/>
      <c r="L188" s="161"/>
      <c r="M188" s="161"/>
      <c r="N188" s="161"/>
      <c r="O188" s="161"/>
      <c r="Q188" s="141"/>
    </row>
    <row r="189" spans="1:17" outlineLevel="2">
      <c r="A189" s="138"/>
      <c r="B189" s="139"/>
      <c r="C189" s="141"/>
      <c r="D189" s="197"/>
      <c r="E189" s="141"/>
      <c r="F189" s="143"/>
      <c r="G189" s="143"/>
      <c r="Q189" s="141"/>
    </row>
    <row r="190" spans="1:17" outlineLevel="2">
      <c r="A190" s="138"/>
      <c r="B190" s="139"/>
      <c r="C190" s="141"/>
      <c r="D190" s="141"/>
      <c r="E190" s="143" t="s">
        <v>477</v>
      </c>
      <c r="F190" s="149"/>
      <c r="G190" s="143" t="s">
        <v>119</v>
      </c>
      <c r="H190" s="141"/>
      <c r="I190" s="141"/>
      <c r="J190" s="141"/>
      <c r="K190" s="141"/>
      <c r="L190" s="141"/>
      <c r="M190" s="141"/>
      <c r="N190" s="141"/>
      <c r="O190" s="141"/>
      <c r="Q190" s="141"/>
    </row>
    <row r="191" spans="1:17" outlineLevel="1">
      <c r="A191" s="138"/>
      <c r="B191" s="141"/>
      <c r="C191" s="139"/>
      <c r="D191" s="141"/>
      <c r="H191" s="141"/>
      <c r="I191" s="141"/>
      <c r="J191" s="141"/>
      <c r="K191" s="141"/>
      <c r="L191" s="141"/>
      <c r="M191" s="141"/>
      <c r="N191" s="141"/>
      <c r="O191" s="141"/>
      <c r="Q191" s="141"/>
    </row>
    <row r="192" spans="1:17"/>
    <row r="193" spans="1:20" ht="13.35" customHeight="1">
      <c r="A193" s="5" t="s">
        <v>180</v>
      </c>
      <c r="B193" s="5"/>
      <c r="C193" s="6"/>
      <c r="D193" s="5"/>
      <c r="E193" s="5"/>
      <c r="F193" s="5"/>
      <c r="G193" s="5"/>
      <c r="H193" s="5"/>
      <c r="I193" s="5"/>
      <c r="J193" s="5"/>
      <c r="K193" s="5"/>
      <c r="L193" s="5"/>
      <c r="M193" s="5"/>
      <c r="N193" s="5"/>
      <c r="O193" s="5"/>
      <c r="P193" s="5"/>
      <c r="Q193" s="5"/>
      <c r="R193" s="5"/>
      <c r="S193" s="5"/>
      <c r="T193" s="5"/>
    </row>
    <row r="194" spans="1:20" outlineLevel="1"/>
    <row r="195" spans="1:20" outlineLevel="1">
      <c r="C195" s="139" t="s">
        <v>112</v>
      </c>
    </row>
    <row r="196" spans="1:20" outlineLevel="1"/>
    <row r="197" spans="1:20" outlineLevel="1">
      <c r="E197" t="s">
        <v>451</v>
      </c>
      <c r="G197" t="s">
        <v>116</v>
      </c>
      <c r="H197" s="302">
        <f xml:space="preserve"> SUM(K197:O197)</f>
        <v>1.3788997391569064</v>
      </c>
      <c r="K197" s="314">
        <v>0</v>
      </c>
      <c r="L197" s="314">
        <v>0.10849019999999999</v>
      </c>
      <c r="M197" s="314">
        <v>0.30387307000000002</v>
      </c>
      <c r="N197" s="314">
        <v>0.9665364691569065</v>
      </c>
      <c r="O197" s="314" t="s">
        <v>666</v>
      </c>
    </row>
    <row r="198" spans="1:20" outlineLevel="1">
      <c r="E198" t="s">
        <v>445</v>
      </c>
      <c r="G198" t="s">
        <v>116</v>
      </c>
      <c r="H198" s="302">
        <f xml:space="preserve"> SUM(K198:O198)</f>
        <v>2.7243514439284371</v>
      </c>
      <c r="K198" s="314">
        <v>0</v>
      </c>
      <c r="L198" s="314">
        <v>0.28245475151428406</v>
      </c>
      <c r="M198" s="314">
        <v>0.64796101605601775</v>
      </c>
      <c r="N198" s="314">
        <v>1.3950039454141774</v>
      </c>
      <c r="O198" s="314">
        <v>0.3989317309439579</v>
      </c>
    </row>
    <row r="199" spans="1:20" outlineLevel="1"/>
    <row r="200" spans="1:20" outlineLevel="1">
      <c r="C200" s="139" t="s">
        <v>137</v>
      </c>
    </row>
    <row r="201" spans="1:20" outlineLevel="1"/>
    <row r="202" spans="1:20" outlineLevel="1">
      <c r="E202" t="s">
        <v>452</v>
      </c>
      <c r="G202" t="s">
        <v>116</v>
      </c>
      <c r="H202" s="302">
        <f xml:space="preserve"> SUM(K202:O202)</f>
        <v>0</v>
      </c>
      <c r="K202" s="314">
        <v>0</v>
      </c>
      <c r="L202" s="314">
        <v>0</v>
      </c>
      <c r="M202" s="314">
        <v>0</v>
      </c>
      <c r="N202" s="314">
        <v>0</v>
      </c>
      <c r="O202" s="314" t="s">
        <v>666</v>
      </c>
    </row>
    <row r="203" spans="1:20" outlineLevel="1">
      <c r="E203" t="s">
        <v>446</v>
      </c>
      <c r="G203" t="s">
        <v>116</v>
      </c>
      <c r="H203" s="302">
        <f xml:space="preserve"> SUM(K203:O203)</f>
        <v>0</v>
      </c>
      <c r="K203" s="314">
        <v>0</v>
      </c>
      <c r="L203" s="314">
        <v>0</v>
      </c>
      <c r="M203" s="314">
        <v>0</v>
      </c>
      <c r="N203" s="314">
        <v>0</v>
      </c>
      <c r="O203" s="314">
        <v>0</v>
      </c>
    </row>
    <row r="204" spans="1:20" outlineLevel="1"/>
    <row r="205" spans="1:20" outlineLevel="1">
      <c r="C205" s="139" t="s">
        <v>155</v>
      </c>
    </row>
    <row r="206" spans="1:20" outlineLevel="1"/>
    <row r="207" spans="1:20" outlineLevel="1">
      <c r="E207" t="s">
        <v>450</v>
      </c>
      <c r="G207" t="s">
        <v>116</v>
      </c>
      <c r="H207" s="302">
        <f xml:space="preserve"> SUM(K207:O207)</f>
        <v>12.30424896649205</v>
      </c>
      <c r="K207" s="314">
        <v>0</v>
      </c>
      <c r="L207" s="314">
        <v>0.43779781000000001</v>
      </c>
      <c r="M207" s="314">
        <v>2.6654682100000002</v>
      </c>
      <c r="N207" s="314">
        <v>9.2009829464920507</v>
      </c>
      <c r="O207" s="314" t="s">
        <v>666</v>
      </c>
    </row>
    <row r="208" spans="1:20" outlineLevel="1">
      <c r="E208" t="s">
        <v>447</v>
      </c>
      <c r="G208" t="s">
        <v>116</v>
      </c>
      <c r="H208" s="302">
        <f xml:space="preserve"> SUM(K208:O208)</f>
        <v>16.25039741108948</v>
      </c>
      <c r="K208" s="314">
        <v>0</v>
      </c>
      <c r="L208" s="314">
        <v>1.1797589049803339</v>
      </c>
      <c r="M208" s="314">
        <v>2.7064079279032187</v>
      </c>
      <c r="N208" s="314">
        <v>8.2872933584851829</v>
      </c>
      <c r="O208" s="314">
        <v>4.0769372197207421</v>
      </c>
    </row>
    <row r="209" spans="1:20" outlineLevel="1"/>
    <row r="210" spans="1:20" outlineLevel="1"/>
    <row r="211" spans="1:20" outlineLevel="1">
      <c r="D211" s="165" t="s">
        <v>448</v>
      </c>
    </row>
    <row r="212" spans="1:20" outlineLevel="1">
      <c r="E212" t="s">
        <v>184</v>
      </c>
      <c r="F212" s="148">
        <v>0.1</v>
      </c>
      <c r="G212" t="s">
        <v>119</v>
      </c>
    </row>
    <row r="213" spans="1:20" outlineLevel="1">
      <c r="E213" t="s">
        <v>185</v>
      </c>
      <c r="F213" s="148">
        <v>0.5</v>
      </c>
      <c r="G213" t="s">
        <v>119</v>
      </c>
    </row>
    <row r="214" spans="1:20"/>
    <row r="215" spans="1:20" ht="13.35" customHeight="1">
      <c r="A215" s="5" t="s">
        <v>186</v>
      </c>
      <c r="B215" s="5"/>
      <c r="C215" s="6"/>
      <c r="D215" s="5"/>
      <c r="E215" s="5"/>
      <c r="F215" s="5"/>
      <c r="G215" s="5"/>
      <c r="H215" s="5"/>
      <c r="I215" s="5"/>
      <c r="J215" s="5"/>
      <c r="K215" s="5"/>
      <c r="L215" s="5"/>
      <c r="M215" s="5"/>
      <c r="N215" s="5"/>
      <c r="O215" s="5"/>
      <c r="P215" s="5"/>
      <c r="Q215" s="5"/>
      <c r="R215" s="5"/>
      <c r="S215" s="5"/>
      <c r="T215" s="5"/>
    </row>
    <row r="216" spans="1:20" outlineLevel="1"/>
    <row r="217" spans="1:20" outlineLevel="1">
      <c r="D217" s="188" t="s">
        <v>187</v>
      </c>
    </row>
    <row r="218" spans="1:20" outlineLevel="1">
      <c r="E218" t="s">
        <v>188</v>
      </c>
      <c r="F218" s="161">
        <v>103.2</v>
      </c>
      <c r="G218" t="s">
        <v>189</v>
      </c>
    </row>
    <row r="219" spans="1:20" outlineLevel="1">
      <c r="E219" t="s">
        <v>190</v>
      </c>
      <c r="F219" s="161">
        <v>103.5</v>
      </c>
      <c r="G219" t="s">
        <v>189</v>
      </c>
    </row>
    <row r="220" spans="1:20" outlineLevel="1">
      <c r="E220" t="s">
        <v>191</v>
      </c>
      <c r="F220" s="161">
        <v>103.5</v>
      </c>
      <c r="G220" t="s">
        <v>189</v>
      </c>
    </row>
    <row r="221" spans="1:20" outlineLevel="1">
      <c r="E221" t="s">
        <v>192</v>
      </c>
      <c r="F221" s="161">
        <v>103.5</v>
      </c>
      <c r="G221" t="s">
        <v>189</v>
      </c>
    </row>
    <row r="222" spans="1:20" outlineLevel="1">
      <c r="E222" t="s">
        <v>193</v>
      </c>
      <c r="F222" s="161">
        <v>104</v>
      </c>
      <c r="G222" t="s">
        <v>189</v>
      </c>
    </row>
    <row r="223" spans="1:20" outlineLevel="1">
      <c r="E223" t="s">
        <v>194</v>
      </c>
      <c r="F223" s="161">
        <v>104.3</v>
      </c>
      <c r="G223" t="s">
        <v>189</v>
      </c>
    </row>
    <row r="224" spans="1:20" outlineLevel="1">
      <c r="E224" t="s">
        <v>195</v>
      </c>
      <c r="F224" s="161">
        <v>104.4</v>
      </c>
      <c r="G224" t="s">
        <v>189</v>
      </c>
    </row>
    <row r="225" spans="4:16" outlineLevel="1">
      <c r="E225" t="s">
        <v>196</v>
      </c>
      <c r="F225" s="161">
        <v>104.7</v>
      </c>
      <c r="G225" t="s">
        <v>189</v>
      </c>
    </row>
    <row r="226" spans="4:16" outlineLevel="1">
      <c r="E226" t="s">
        <v>197</v>
      </c>
      <c r="F226" s="161">
        <v>105</v>
      </c>
      <c r="G226" t="s">
        <v>189</v>
      </c>
    </row>
    <row r="227" spans="4:16" outlineLevel="1">
      <c r="E227" t="s">
        <v>198</v>
      </c>
      <c r="F227" s="161">
        <v>104.5</v>
      </c>
      <c r="G227" t="s">
        <v>189</v>
      </c>
    </row>
    <row r="228" spans="4:16" outlineLevel="1">
      <c r="E228" t="s">
        <v>199</v>
      </c>
      <c r="F228" s="161">
        <v>104.9</v>
      </c>
      <c r="G228" t="s">
        <v>189</v>
      </c>
    </row>
    <row r="229" spans="4:16" outlineLevel="1">
      <c r="E229" t="s">
        <v>200</v>
      </c>
      <c r="F229" s="161">
        <v>105.1</v>
      </c>
      <c r="G229" t="s">
        <v>189</v>
      </c>
    </row>
    <row r="230" spans="4:16" outlineLevel="1">
      <c r="F230" s="146"/>
    </row>
    <row r="231" spans="4:16" outlineLevel="1">
      <c r="D231" s="188" t="s">
        <v>201</v>
      </c>
    </row>
    <row r="232" spans="4:16" outlineLevel="1">
      <c r="E232" t="s">
        <v>188</v>
      </c>
      <c r="G232" t="s">
        <v>189</v>
      </c>
      <c r="J232" s="161">
        <v>107.6</v>
      </c>
      <c r="K232" s="161">
        <v>108.6</v>
      </c>
      <c r="L232" s="161">
        <v>110.4</v>
      </c>
      <c r="M232" s="161">
        <v>119</v>
      </c>
      <c r="N232" s="161">
        <v>128.30000000000001</v>
      </c>
      <c r="O232" s="161">
        <v>132.19999999999999</v>
      </c>
      <c r="P232" s="161">
        <v>135.9</v>
      </c>
    </row>
    <row r="233" spans="4:16" outlineLevel="1">
      <c r="E233" t="s">
        <v>190</v>
      </c>
      <c r="G233" t="s">
        <v>189</v>
      </c>
      <c r="J233" s="161">
        <v>107.9</v>
      </c>
      <c r="K233" s="161">
        <v>108.6</v>
      </c>
      <c r="L233" s="161">
        <v>111</v>
      </c>
      <c r="M233" s="161">
        <v>119.7</v>
      </c>
      <c r="N233" s="161">
        <v>129.1</v>
      </c>
      <c r="O233" s="161">
        <v>132.80000000000001</v>
      </c>
      <c r="P233" s="161">
        <v>136.19999999999999</v>
      </c>
    </row>
    <row r="234" spans="4:16" outlineLevel="1">
      <c r="E234" t="s">
        <v>191</v>
      </c>
      <c r="G234" t="s">
        <v>189</v>
      </c>
      <c r="J234" s="161">
        <v>107.9</v>
      </c>
      <c r="K234" s="161">
        <v>108.8</v>
      </c>
      <c r="L234" s="161">
        <v>111.4</v>
      </c>
      <c r="M234" s="161">
        <v>120.5</v>
      </c>
      <c r="N234" s="161">
        <v>129.4</v>
      </c>
      <c r="O234" s="161">
        <v>133.1</v>
      </c>
      <c r="P234" s="161">
        <v>136.4</v>
      </c>
    </row>
    <row r="235" spans="4:16" outlineLevel="1">
      <c r="E235" t="s">
        <v>192</v>
      </c>
      <c r="G235" t="s">
        <v>189</v>
      </c>
      <c r="J235" s="161">
        <v>108</v>
      </c>
      <c r="K235" s="161">
        <v>109.2</v>
      </c>
      <c r="L235" s="161">
        <v>111.4</v>
      </c>
      <c r="M235" s="161">
        <v>121.2</v>
      </c>
      <c r="N235" s="161">
        <v>129</v>
      </c>
      <c r="O235" s="161">
        <v>132.9</v>
      </c>
      <c r="P235" s="161">
        <v>136.4</v>
      </c>
    </row>
    <row r="236" spans="4:16" outlineLevel="1">
      <c r="E236" t="s">
        <v>193</v>
      </c>
      <c r="G236" t="s">
        <v>189</v>
      </c>
      <c r="J236" s="161">
        <v>108.3</v>
      </c>
      <c r="K236" s="161">
        <v>108.8</v>
      </c>
      <c r="L236" s="161">
        <v>112.1</v>
      </c>
      <c r="M236" s="161">
        <v>121.8</v>
      </c>
      <c r="N236" s="161">
        <v>129.4</v>
      </c>
      <c r="O236" s="161">
        <v>133.30000000000001</v>
      </c>
      <c r="P236" s="161">
        <v>136.80000000000001</v>
      </c>
    </row>
    <row r="237" spans="4:16" outlineLevel="1">
      <c r="E237" t="s">
        <v>194</v>
      </c>
      <c r="G237" t="s">
        <v>189</v>
      </c>
      <c r="J237" s="161">
        <v>108.4</v>
      </c>
      <c r="K237" s="161">
        <v>109.2</v>
      </c>
      <c r="L237" s="161">
        <v>112.4</v>
      </c>
      <c r="M237" s="161">
        <v>122.3</v>
      </c>
      <c r="N237" s="161">
        <v>130.1</v>
      </c>
      <c r="O237" s="161">
        <v>133.69999999999999</v>
      </c>
      <c r="P237" s="161">
        <v>137</v>
      </c>
    </row>
    <row r="238" spans="4:16" outlineLevel="1">
      <c r="E238" t="s">
        <v>195</v>
      </c>
      <c r="G238" t="s">
        <v>189</v>
      </c>
      <c r="J238" s="161">
        <v>108.3</v>
      </c>
      <c r="K238" s="161">
        <v>109.2</v>
      </c>
      <c r="L238" s="161">
        <v>113.4</v>
      </c>
      <c r="M238" s="161">
        <v>124.3</v>
      </c>
      <c r="N238" s="161">
        <v>130.19999999999999</v>
      </c>
      <c r="O238" s="161">
        <v>134.1</v>
      </c>
      <c r="P238" s="161">
        <v>137.30000000000001</v>
      </c>
    </row>
    <row r="239" spans="4:16" outlineLevel="1">
      <c r="E239" t="s">
        <v>196</v>
      </c>
      <c r="G239" t="s">
        <v>189</v>
      </c>
      <c r="J239" s="161">
        <v>108.5</v>
      </c>
      <c r="K239" s="161">
        <v>109.1</v>
      </c>
      <c r="L239" s="161">
        <v>114.1</v>
      </c>
      <c r="M239" s="161">
        <v>124.8</v>
      </c>
      <c r="N239" s="161">
        <v>130</v>
      </c>
      <c r="O239" s="161">
        <v>134.19999999999999</v>
      </c>
      <c r="P239" s="161">
        <v>137.30000000000001</v>
      </c>
    </row>
    <row r="240" spans="4:16" outlineLevel="1">
      <c r="E240" t="s">
        <v>197</v>
      </c>
      <c r="G240" t="s">
        <v>189</v>
      </c>
      <c r="J240" s="161">
        <v>108.5</v>
      </c>
      <c r="K240" s="161">
        <v>109.4</v>
      </c>
      <c r="L240" s="161">
        <v>114.7</v>
      </c>
      <c r="M240" s="161">
        <v>125.3</v>
      </c>
      <c r="N240" s="161">
        <v>130.5</v>
      </c>
      <c r="O240" s="161">
        <v>134.6</v>
      </c>
      <c r="P240" s="161">
        <v>137.6</v>
      </c>
    </row>
    <row r="241" spans="1:20" outlineLevel="1">
      <c r="E241" t="s">
        <v>198</v>
      </c>
      <c r="G241" t="s">
        <v>189</v>
      </c>
      <c r="J241" s="161">
        <v>108.3</v>
      </c>
      <c r="K241" s="161">
        <v>109.3</v>
      </c>
      <c r="L241" s="161">
        <v>114.6</v>
      </c>
      <c r="M241" s="161">
        <v>124.8</v>
      </c>
      <c r="N241" s="161">
        <v>130</v>
      </c>
      <c r="O241" s="161">
        <v>134.19999999999999</v>
      </c>
      <c r="P241" s="161">
        <v>137</v>
      </c>
    </row>
    <row r="242" spans="1:20" outlineLevel="1">
      <c r="E242" t="s">
        <v>199</v>
      </c>
      <c r="G242" t="s">
        <v>189</v>
      </c>
      <c r="J242" s="161">
        <v>108.6</v>
      </c>
      <c r="K242" s="161">
        <v>109.4</v>
      </c>
      <c r="L242" s="161">
        <v>115.4</v>
      </c>
      <c r="M242" s="161">
        <v>126</v>
      </c>
      <c r="N242" s="161">
        <v>130.80000000000001</v>
      </c>
      <c r="O242" s="161">
        <v>134.69999999999999</v>
      </c>
      <c r="P242" s="161">
        <v>137.5</v>
      </c>
    </row>
    <row r="243" spans="1:20" outlineLevel="1">
      <c r="E243" t="s">
        <v>200</v>
      </c>
      <c r="G243" t="s">
        <v>189</v>
      </c>
      <c r="J243" s="161">
        <v>108.6</v>
      </c>
      <c r="K243" s="161">
        <v>109.7</v>
      </c>
      <c r="L243" s="161">
        <v>116.5</v>
      </c>
      <c r="M243" s="161">
        <v>126.8</v>
      </c>
      <c r="N243" s="161">
        <v>131.6</v>
      </c>
      <c r="O243" s="161">
        <v>135.19999999999999</v>
      </c>
      <c r="P243" s="161">
        <v>138</v>
      </c>
    </row>
    <row r="244" spans="1:20" outlineLevel="1">
      <c r="J244" s="146"/>
      <c r="K244" s="317"/>
      <c r="L244" s="317"/>
      <c r="M244" s="317"/>
      <c r="N244" s="317"/>
      <c r="O244" s="317"/>
      <c r="P244" s="146"/>
    </row>
    <row r="245" spans="1:20"/>
    <row r="246" spans="1:20" ht="13.35" customHeight="1">
      <c r="A246" s="5" t="s">
        <v>202</v>
      </c>
      <c r="B246" s="5"/>
      <c r="C246" s="6"/>
      <c r="D246" s="5"/>
      <c r="E246" s="5"/>
      <c r="F246" s="5"/>
      <c r="G246" s="5"/>
      <c r="H246" s="5"/>
      <c r="I246" s="5"/>
      <c r="J246" s="5"/>
      <c r="K246" s="5"/>
      <c r="L246" s="5"/>
      <c r="M246" s="5"/>
      <c r="N246" s="5"/>
      <c r="O246" s="5"/>
      <c r="P246" s="5"/>
      <c r="Q246" s="5"/>
      <c r="R246" s="5"/>
      <c r="S246" s="5"/>
      <c r="T246" s="5"/>
    </row>
    <row r="247" spans="1:20" outlineLevel="1"/>
    <row r="248" spans="1:20" outlineLevel="1">
      <c r="D248" s="147" t="s">
        <v>203</v>
      </c>
    </row>
    <row r="249" spans="1:20" outlineLevel="1">
      <c r="E249" t="s">
        <v>204</v>
      </c>
      <c r="G249" t="s">
        <v>119</v>
      </c>
      <c r="J249" s="158">
        <v>0.01</v>
      </c>
      <c r="K249" s="158">
        <v>1.0999999999999999E-2</v>
      </c>
      <c r="L249" s="158">
        <v>1.0999999999999999E-2</v>
      </c>
      <c r="M249" s="158">
        <v>1.2E-2</v>
      </c>
      <c r="N249" s="158">
        <v>1.2999999999999999E-2</v>
      </c>
      <c r="O249" s="158">
        <v>1.2999999999999999E-2</v>
      </c>
    </row>
    <row r="250" spans="1:20" outlineLevel="1">
      <c r="E250" t="s">
        <v>205</v>
      </c>
      <c r="G250" t="s">
        <v>206</v>
      </c>
      <c r="J250" s="318">
        <v>17.059999999999999</v>
      </c>
      <c r="K250" s="318">
        <v>17.54</v>
      </c>
      <c r="L250" s="318">
        <v>18.14</v>
      </c>
      <c r="M250" s="318">
        <v>19.600000000000001</v>
      </c>
      <c r="N250" s="318">
        <v>20.956126190314937</v>
      </c>
      <c r="O250" s="318">
        <v>21.863341958686085</v>
      </c>
    </row>
    <row r="251" spans="1:20" outlineLevel="1"/>
    <row r="252" spans="1:20" outlineLevel="1">
      <c r="D252" s="147" t="s">
        <v>207</v>
      </c>
    </row>
    <row r="253" spans="1:20" outlineLevel="1">
      <c r="D253" s="147"/>
      <c r="E253" t="s">
        <v>208</v>
      </c>
      <c r="F253" s="148">
        <v>0.38600000000000001</v>
      </c>
      <c r="G253" t="s">
        <v>119</v>
      </c>
    </row>
    <row r="254" spans="1:20" ht="6" customHeight="1" outlineLevel="1">
      <c r="D254" s="147"/>
      <c r="F254" s="146"/>
    </row>
    <row r="255" spans="1:20" outlineLevel="1">
      <c r="D255" s="147"/>
      <c r="E255" t="s">
        <v>209</v>
      </c>
      <c r="F255" s="148">
        <v>0.38600000000000001</v>
      </c>
      <c r="G255" t="s">
        <v>119</v>
      </c>
    </row>
    <row r="256" spans="1:20" ht="6" customHeight="1" outlineLevel="1">
      <c r="D256" s="147"/>
      <c r="F256" s="146"/>
    </row>
    <row r="257" spans="1:20" outlineLevel="1">
      <c r="D257" s="147"/>
      <c r="E257" t="s">
        <v>210</v>
      </c>
      <c r="F257" s="148">
        <v>0.38600000000000001</v>
      </c>
      <c r="G257" t="s">
        <v>119</v>
      </c>
    </row>
    <row r="258" spans="1:20" ht="6" customHeight="1" outlineLevel="1">
      <c r="D258" s="147"/>
      <c r="F258" s="146"/>
    </row>
    <row r="259" spans="1:20" outlineLevel="1">
      <c r="D259" s="147"/>
      <c r="E259" t="s">
        <v>211</v>
      </c>
      <c r="F259" s="148">
        <v>0.38600000000000001</v>
      </c>
      <c r="G259" t="s">
        <v>119</v>
      </c>
    </row>
    <row r="260" spans="1:20" ht="6" customHeight="1" outlineLevel="1">
      <c r="D260" s="147"/>
      <c r="F260" s="146"/>
    </row>
    <row r="261" spans="1:20" outlineLevel="1">
      <c r="D261" s="147"/>
      <c r="E261" t="s">
        <v>489</v>
      </c>
      <c r="F261" s="148">
        <v>0.38600000000000001</v>
      </c>
      <c r="G261" t="s">
        <v>119</v>
      </c>
    </row>
    <row r="262" spans="1:20" ht="6" customHeight="1" outlineLevel="1">
      <c r="D262" s="147"/>
      <c r="K262" s="146"/>
      <c r="L262" s="146"/>
      <c r="M262" s="146"/>
      <c r="N262" s="146"/>
      <c r="O262" s="146"/>
    </row>
    <row r="263" spans="1:20">
      <c r="D263" s="147"/>
    </row>
    <row r="264" spans="1:20" ht="13.35" customHeight="1">
      <c r="A264" s="5" t="s">
        <v>212</v>
      </c>
      <c r="B264" s="5"/>
      <c r="C264" s="6"/>
      <c r="D264" s="5"/>
      <c r="E264" s="5"/>
      <c r="F264" s="5"/>
      <c r="G264" s="5"/>
      <c r="H264" s="5"/>
      <c r="I264" s="5"/>
      <c r="J264" s="5"/>
      <c r="K264" s="5"/>
      <c r="L264" s="5"/>
      <c r="M264" s="5"/>
      <c r="N264" s="5"/>
      <c r="O264" s="5"/>
      <c r="P264" s="5"/>
      <c r="Q264" s="5"/>
      <c r="R264" s="5"/>
      <c r="S264" s="5"/>
      <c r="T264" s="5"/>
    </row>
    <row r="265" spans="1:20" outlineLevel="1">
      <c r="D265" s="147"/>
    </row>
    <row r="266" spans="1:20" outlineLevel="1">
      <c r="D266" s="147" t="s">
        <v>213</v>
      </c>
    </row>
    <row r="267" spans="1:20" outlineLevel="1">
      <c r="E267" t="s">
        <v>214</v>
      </c>
      <c r="F267" s="148">
        <v>0.5</v>
      </c>
      <c r="G267" t="s">
        <v>119</v>
      </c>
    </row>
    <row r="268" spans="1:20" outlineLevel="1">
      <c r="E268" t="s">
        <v>215</v>
      </c>
      <c r="F268" s="148">
        <v>0.5</v>
      </c>
      <c r="G268" t="s">
        <v>119</v>
      </c>
    </row>
    <row r="269" spans="1:20" ht="5.55" customHeight="1" outlineLevel="1">
      <c r="F269" s="146"/>
    </row>
    <row r="270" spans="1:20" outlineLevel="1">
      <c r="E270" t="s">
        <v>216</v>
      </c>
      <c r="F270" s="148">
        <v>0.5</v>
      </c>
      <c r="G270" t="s">
        <v>119</v>
      </c>
    </row>
    <row r="271" spans="1:20" outlineLevel="1">
      <c r="E271" t="s">
        <v>217</v>
      </c>
      <c r="F271" s="148">
        <v>0.5</v>
      </c>
      <c r="G271" t="s">
        <v>119</v>
      </c>
    </row>
    <row r="272" spans="1:20" ht="5.55" customHeight="1" outlineLevel="1">
      <c r="F272" s="146"/>
    </row>
    <row r="273" spans="1:20" outlineLevel="1">
      <c r="E273" t="s">
        <v>218</v>
      </c>
      <c r="F273" s="148">
        <v>0.5</v>
      </c>
      <c r="G273" t="s">
        <v>119</v>
      </c>
    </row>
    <row r="274" spans="1:20" outlineLevel="1">
      <c r="E274" t="s">
        <v>219</v>
      </c>
      <c r="F274" s="148">
        <v>0.5</v>
      </c>
      <c r="G274" t="s">
        <v>119</v>
      </c>
    </row>
    <row r="275" spans="1:20" ht="5.25" customHeight="1" outlineLevel="1">
      <c r="F275" s="146"/>
    </row>
    <row r="276" spans="1:20" outlineLevel="1">
      <c r="E276" t="s">
        <v>488</v>
      </c>
      <c r="F276" s="148"/>
      <c r="G276" t="s">
        <v>119</v>
      </c>
    </row>
    <row r="277" spans="1:20" outlineLevel="1">
      <c r="E277" t="s">
        <v>487</v>
      </c>
      <c r="F277" s="148"/>
      <c r="G277" t="s">
        <v>119</v>
      </c>
    </row>
    <row r="278" spans="1:20" outlineLevel="1"/>
    <row r="279" spans="1:20" outlineLevel="1">
      <c r="D279" s="147" t="s">
        <v>220</v>
      </c>
    </row>
    <row r="280" spans="1:20" outlineLevel="1">
      <c r="E280" t="s">
        <v>521</v>
      </c>
      <c r="F280" s="148">
        <v>0.25</v>
      </c>
      <c r="G280" t="s">
        <v>119</v>
      </c>
    </row>
    <row r="281" spans="1:20" outlineLevel="1">
      <c r="E281" t="s">
        <v>522</v>
      </c>
      <c r="F281" s="148">
        <v>0.25</v>
      </c>
      <c r="G281" t="s">
        <v>119</v>
      </c>
    </row>
    <row r="282" spans="1:20" outlineLevel="1">
      <c r="E282" t="s">
        <v>523</v>
      </c>
      <c r="F282" s="148">
        <v>0.25</v>
      </c>
      <c r="G282" t="s">
        <v>119</v>
      </c>
    </row>
    <row r="283" spans="1:20" outlineLevel="1">
      <c r="E283" t="s">
        <v>524</v>
      </c>
      <c r="F283" s="148">
        <v>0.25</v>
      </c>
      <c r="G283" t="s">
        <v>119</v>
      </c>
    </row>
    <row r="284" spans="1:20" ht="16.5" customHeight="1"/>
    <row r="285" spans="1:20" ht="13.35" customHeight="1">
      <c r="A285" s="5" t="s">
        <v>221</v>
      </c>
      <c r="B285" s="5"/>
      <c r="C285" s="6"/>
      <c r="D285" s="5"/>
      <c r="E285" s="5"/>
      <c r="F285" s="5"/>
      <c r="G285" s="5"/>
      <c r="H285" s="5"/>
      <c r="I285" s="5"/>
      <c r="J285" s="5"/>
      <c r="K285" s="5"/>
      <c r="L285" s="5"/>
      <c r="M285" s="5"/>
      <c r="N285" s="5"/>
      <c r="O285" s="5"/>
      <c r="P285" s="5"/>
      <c r="Q285" s="5"/>
      <c r="R285" s="5"/>
      <c r="S285" s="5"/>
      <c r="T285" s="5"/>
    </row>
    <row r="286" spans="1:20" outlineLevel="1">
      <c r="A286" s="20"/>
      <c r="B286" s="21"/>
      <c r="C286" s="21"/>
      <c r="D286" s="21"/>
      <c r="E286" s="22"/>
      <c r="F286" s="21"/>
      <c r="G286" s="23"/>
      <c r="H286" s="24"/>
    </row>
    <row r="287" spans="1:20" outlineLevel="1">
      <c r="A287" s="20"/>
      <c r="B287" s="21" t="s">
        <v>222</v>
      </c>
      <c r="C287" s="21"/>
      <c r="D287" s="21"/>
      <c r="E287" s="22"/>
      <c r="F287" s="21"/>
      <c r="G287" s="23"/>
      <c r="H287" s="24"/>
    </row>
    <row r="288" spans="1:20" outlineLevel="1">
      <c r="A288" s="20"/>
      <c r="B288" s="21"/>
      <c r="C288" s="21"/>
      <c r="D288" s="21"/>
      <c r="E288" s="22" t="s">
        <v>223</v>
      </c>
      <c r="F288" s="21"/>
      <c r="G288" s="23" t="s">
        <v>189</v>
      </c>
      <c r="H288" s="24"/>
      <c r="K288" s="161">
        <v>4</v>
      </c>
      <c r="L288" s="161">
        <v>3</v>
      </c>
      <c r="M288" s="161">
        <v>2</v>
      </c>
      <c r="N288" s="161">
        <v>1</v>
      </c>
      <c r="O288" s="161">
        <v>0</v>
      </c>
    </row>
    <row r="289" spans="1:20" outlineLevel="1">
      <c r="A289" s="20"/>
      <c r="B289" s="21"/>
      <c r="C289" s="21"/>
      <c r="D289" s="21"/>
      <c r="H289" s="24"/>
    </row>
    <row r="290" spans="1:20" outlineLevel="1">
      <c r="A290" s="20"/>
      <c r="B290" s="21"/>
      <c r="C290" s="21"/>
      <c r="D290" s="21"/>
      <c r="E290" s="22" t="s">
        <v>224</v>
      </c>
      <c r="F290" s="158">
        <v>2.92E-2</v>
      </c>
      <c r="G290" s="23" t="s">
        <v>119</v>
      </c>
      <c r="H290" s="24"/>
    </row>
    <row r="291" spans="1:20" outlineLevel="1">
      <c r="A291" s="20"/>
      <c r="B291" s="21"/>
      <c r="C291" s="21"/>
      <c r="D291" s="21"/>
      <c r="E291" s="22" t="s">
        <v>225</v>
      </c>
      <c r="F291" s="158">
        <v>2.92E-2</v>
      </c>
      <c r="G291" s="23" t="s">
        <v>119</v>
      </c>
      <c r="H291" s="24"/>
    </row>
    <row r="292" spans="1:20" outlineLevel="1">
      <c r="A292" s="20"/>
      <c r="B292" s="21"/>
      <c r="C292" s="21"/>
      <c r="D292" s="21"/>
      <c r="E292" s="22" t="s">
        <v>226</v>
      </c>
      <c r="F292" s="158">
        <v>2.92E-2</v>
      </c>
      <c r="G292" s="23" t="s">
        <v>119</v>
      </c>
      <c r="H292" s="24"/>
    </row>
    <row r="293" spans="1:20" outlineLevel="1">
      <c r="A293" s="26"/>
      <c r="B293" s="27"/>
      <c r="C293" s="27"/>
      <c r="D293" s="28"/>
      <c r="E293" s="22" t="s">
        <v>227</v>
      </c>
      <c r="F293" s="158">
        <v>2.92E-2</v>
      </c>
      <c r="G293" s="23" t="s">
        <v>119</v>
      </c>
      <c r="H293" s="17"/>
    </row>
    <row r="294" spans="1:20" outlineLevel="1">
      <c r="A294" s="26"/>
      <c r="B294" s="27"/>
      <c r="C294" s="27"/>
      <c r="D294" s="28"/>
      <c r="E294" s="22" t="s">
        <v>490</v>
      </c>
      <c r="F294" s="158">
        <v>2.92E-2</v>
      </c>
      <c r="G294" s="23" t="s">
        <v>119</v>
      </c>
      <c r="H294" s="17"/>
    </row>
    <row r="295" spans="1:20" ht="16.350000000000001" customHeight="1"/>
    <row r="296" spans="1:20" ht="13.35" customHeight="1">
      <c r="A296" s="5" t="s">
        <v>228</v>
      </c>
      <c r="B296" s="5"/>
      <c r="C296" s="6"/>
      <c r="D296" s="5"/>
      <c r="E296" s="5"/>
      <c r="F296" s="5"/>
      <c r="G296" s="5"/>
      <c r="H296" s="5"/>
      <c r="I296" s="5"/>
      <c r="J296" s="5"/>
      <c r="K296" s="5"/>
      <c r="L296" s="5"/>
      <c r="M296" s="5"/>
      <c r="N296" s="5"/>
      <c r="O296" s="5"/>
      <c r="P296" s="5"/>
      <c r="Q296" s="5"/>
      <c r="R296" s="5"/>
      <c r="S296" s="5"/>
      <c r="T296" s="5"/>
    </row>
    <row r="297" spans="1:20" outlineLevel="1">
      <c r="A297" s="20"/>
      <c r="B297" s="21"/>
      <c r="C297" s="21"/>
      <c r="D297" s="21"/>
      <c r="E297" s="22"/>
      <c r="F297" s="21"/>
      <c r="G297" s="23"/>
      <c r="H297" s="24"/>
    </row>
    <row r="298" spans="1:20" outlineLevel="1">
      <c r="A298" s="20"/>
      <c r="B298" s="21" t="s">
        <v>222</v>
      </c>
      <c r="C298" s="21"/>
      <c r="D298" s="21"/>
      <c r="E298" s="22"/>
      <c r="F298" s="21"/>
      <c r="G298" s="23"/>
      <c r="H298" s="24"/>
    </row>
    <row r="299" spans="1:20" outlineLevel="1">
      <c r="A299" s="20"/>
      <c r="B299" s="21"/>
      <c r="C299" s="21"/>
      <c r="D299" s="21"/>
      <c r="E299" s="22" t="s">
        <v>229</v>
      </c>
      <c r="F299" s="42">
        <v>1E-4</v>
      </c>
      <c r="G299" s="23" t="s">
        <v>230</v>
      </c>
      <c r="H299" s="24"/>
    </row>
    <row r="300" spans="1:20" outlineLevel="1">
      <c r="A300" s="20"/>
      <c r="B300" s="21"/>
      <c r="C300" s="21"/>
      <c r="D300" s="21"/>
      <c r="E300" s="22"/>
      <c r="F300" s="21"/>
      <c r="G300" s="23"/>
      <c r="H300" s="24"/>
    </row>
    <row r="301" spans="1:20" outlineLevel="1">
      <c r="A301" s="26"/>
      <c r="B301" s="27"/>
      <c r="C301" s="27"/>
      <c r="D301" s="28"/>
      <c r="E301" s="29" t="s">
        <v>231</v>
      </c>
      <c r="F301" s="43">
        <v>1E-3</v>
      </c>
      <c r="G301" s="17" t="s">
        <v>230</v>
      </c>
      <c r="H301" s="17"/>
    </row>
    <row r="302" spans="1:20"/>
    <row r="303" spans="1:20" s="137" customFormat="1" ht="13.2">
      <c r="A303" s="136" t="s">
        <v>32</v>
      </c>
    </row>
    <row r="304" spans="1:20"/>
    <row r="305" ht="15" customHeight="1"/>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sheetData>
  <conditionalFormatting sqref="F3">
    <cfRule type="cellIs" dxfId="79" priority="5" stopIfTrue="1" operator="notEqual">
      <formula>0</formula>
    </cfRule>
    <cfRule type="cellIs" dxfId="78" priority="6" stopIfTrue="1" operator="equal">
      <formula>""</formula>
    </cfRule>
  </conditionalFormatting>
  <conditionalFormatting sqref="J4:P4">
    <cfRule type="cellIs" dxfId="77" priority="9" operator="equal">
      <formula>"Post-Fcst"</formula>
    </cfRule>
    <cfRule type="cellIs" dxfId="76" priority="10" operator="equal">
      <formula>"Forecast"</formula>
    </cfRule>
    <cfRule type="cellIs" dxfId="75" priority="11" operator="equal">
      <formula>"Pre Fcst"</formula>
    </cfRule>
  </conditionalFormatting>
  <pageMargins left="0.70866141732283472" right="0.70866141732283472" top="0.74803149606299213" bottom="0.74803149606299213" header="0.31496062992125984" footer="0.31496062992125984"/>
  <pageSetup paperSize="9" scale="62" fitToHeight="0" orientation="landscape" r:id="rId1"/>
  <headerFooter>
    <oddHeader>&amp;L&amp;F        &amp;CSheet: &amp;A      &amp;ROFFICIAL</oddHeader>
    <oddFooter>&amp;LPrinted on &amp;D at &amp;T      &amp;CPage &amp;P of &amp;N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1" tint="0.34998626667073579"/>
    <pageSetUpPr fitToPage="1"/>
  </sheetPr>
  <dimension ref="A1"/>
  <sheetViews>
    <sheetView zoomScale="90" zoomScaleNormal="90" workbookViewId="0"/>
  </sheetViews>
  <sheetFormatPr defaultColWidth="9" defaultRowHeight="13.8"/>
  <cols>
    <col min="1" max="16384" width="9" style="8"/>
  </cols>
  <sheetData/>
  <pageMargins left="0.70866141732283472" right="0.70866141732283472" top="0.74803149606299213" bottom="0.74803149606299213" header="0.31496062992125984" footer="0.31496062992125984"/>
  <pageSetup paperSize="9" fitToHeight="0" orientation="landscape" r:id="rId1"/>
  <headerFooter>
    <oddHeader>&amp;L&amp;F        &amp;CSheet: &amp;A      &amp;ROFFICIAL</oddHeader>
    <oddFooter>&amp;LPrinted on &amp;D at &amp;T      &amp;CPage &amp;P of &amp;N         &amp;ROfwat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Q45"/>
  <sheetViews>
    <sheetView zoomScale="90" zoomScaleNormal="90" workbookViewId="0">
      <pane xSplit="9" ySplit="6" topLeftCell="J7" activePane="bottomRight" state="frozen"/>
      <selection pane="topRight"/>
      <selection pane="bottomLeft"/>
      <selection pane="bottomRight" activeCell="N38" sqref="N38"/>
    </sheetView>
  </sheetViews>
  <sheetFormatPr defaultColWidth="0" defaultRowHeight="13.8" zeroHeight="1"/>
  <cols>
    <col min="1" max="4" width="1.09765625" customWidth="1"/>
    <col min="5" max="5" width="42.59765625" bestFit="1" customWidth="1"/>
    <col min="6" max="6" width="11" customWidth="1"/>
    <col min="7" max="8" width="10.09765625" customWidth="1"/>
    <col min="9" max="9" width="1.5" customWidth="1"/>
    <col min="10" max="16" width="10.09765625" customWidth="1"/>
    <col min="17" max="17" width="0" hidden="1" customWidth="1"/>
    <col min="18" max="16384" width="8.59765625" hidden="1"/>
  </cols>
  <sheetData>
    <row r="1" spans="1:16" ht="24.6">
      <c r="A1" s="9" t="str">
        <f ca="1" xml:space="preserve"> RIGHT(CELL("filename", $A$1), LEN(CELL("filename", $A$1)) - SEARCH("]", CELL("filename", $A$1)))</f>
        <v>Index</v>
      </c>
      <c r="B1" s="10"/>
      <c r="C1" s="190"/>
      <c r="D1" s="191"/>
      <c r="E1" s="192"/>
      <c r="F1" s="191"/>
      <c r="G1" s="191"/>
      <c r="H1" s="191"/>
      <c r="I1" s="191"/>
      <c r="J1" s="191"/>
      <c r="K1" s="191"/>
      <c r="L1" s="191"/>
      <c r="M1" s="191"/>
      <c r="N1" s="191"/>
      <c r="O1" s="191"/>
      <c r="P1" s="191"/>
    </row>
    <row r="2" spans="1:16">
      <c r="A2" s="49"/>
      <c r="B2" s="50"/>
      <c r="C2" s="51"/>
      <c r="D2" s="52"/>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49"/>
      <c r="B3" s="50"/>
      <c r="C3" s="51"/>
      <c r="D3" s="52"/>
      <c r="E3" s="13" t="str">
        <f>Time!E$23</f>
        <v>Model Period END</v>
      </c>
      <c r="F3" s="16" t="e">
        <f>Check!F$8</f>
        <v>#VALUE!</v>
      </c>
      <c r="G3" s="14" t="s">
        <v>93</v>
      </c>
      <c r="H3" s="14"/>
      <c r="I3" s="14"/>
      <c r="J3" s="14">
        <f>Time!J$23</f>
        <v>43921</v>
      </c>
      <c r="K3" s="14">
        <f>Time!K$23</f>
        <v>44286</v>
      </c>
      <c r="L3" s="14">
        <f>Time!L$23</f>
        <v>44651</v>
      </c>
      <c r="M3" s="14">
        <f>Time!M$23</f>
        <v>45016</v>
      </c>
      <c r="N3" s="14">
        <f>Time!N$23</f>
        <v>45382</v>
      </c>
      <c r="O3" s="14">
        <f>Time!O$23</f>
        <v>45747</v>
      </c>
      <c r="P3" s="14">
        <f>Time!P$23</f>
        <v>46112</v>
      </c>
    </row>
    <row r="4" spans="1:16">
      <c r="A4" s="53"/>
      <c r="B4" s="54"/>
      <c r="C4" s="55"/>
      <c r="D4" s="56"/>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46"/>
      <c r="B5" s="57"/>
      <c r="C5" s="58"/>
      <c r="D5" s="48"/>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61"/>
      <c r="B6" s="62"/>
      <c r="C6" s="63"/>
      <c r="D6" s="64"/>
      <c r="E6" s="13" t="str">
        <f>Time!E$11</f>
        <v>Model column counter</v>
      </c>
      <c r="F6" s="19" t="s">
        <v>94</v>
      </c>
      <c r="G6" s="19" t="s">
        <v>95</v>
      </c>
      <c r="H6" s="19" t="s">
        <v>96</v>
      </c>
      <c r="I6" s="18"/>
      <c r="J6" s="18">
        <f>Time!J$11</f>
        <v>1</v>
      </c>
      <c r="K6" s="18">
        <f>Time!K$11</f>
        <v>2</v>
      </c>
      <c r="L6" s="18">
        <f>Time!L$11</f>
        <v>3</v>
      </c>
      <c r="M6" s="18">
        <f>Time!M$11</f>
        <v>4</v>
      </c>
      <c r="N6" s="18">
        <f>Time!N$11</f>
        <v>5</v>
      </c>
      <c r="O6" s="18">
        <f>Time!O$11</f>
        <v>6</v>
      </c>
      <c r="P6" s="18">
        <f>Time!P$11</f>
        <v>7</v>
      </c>
    </row>
    <row r="7" spans="1:16">
      <c r="A7" s="46"/>
      <c r="B7" s="47"/>
      <c r="C7" s="65"/>
      <c r="D7" s="48"/>
      <c r="E7" s="29"/>
      <c r="F7" s="17"/>
      <c r="G7" s="17"/>
      <c r="H7" s="17"/>
      <c r="I7" s="17"/>
      <c r="J7" s="17"/>
      <c r="K7" s="17"/>
      <c r="L7" s="17"/>
      <c r="M7" s="17"/>
      <c r="N7" s="17"/>
      <c r="O7" s="17"/>
      <c r="P7" s="17"/>
    </row>
    <row r="8" spans="1:16">
      <c r="A8" s="166" t="s">
        <v>232</v>
      </c>
      <c r="B8" s="166"/>
      <c r="C8" s="166"/>
      <c r="D8" s="166"/>
      <c r="E8" s="166"/>
      <c r="F8" s="166"/>
      <c r="G8" s="166"/>
      <c r="H8" s="166"/>
      <c r="I8" s="166"/>
      <c r="J8" s="166"/>
      <c r="K8" s="166"/>
      <c r="L8" s="166"/>
      <c r="M8" s="166"/>
      <c r="N8" s="166"/>
      <c r="O8" s="166"/>
      <c r="P8" s="166"/>
    </row>
    <row r="9" spans="1:16">
      <c r="C9" s="141"/>
      <c r="D9" s="141"/>
      <c r="E9" s="141"/>
      <c r="F9" s="141"/>
      <c r="G9" s="141"/>
      <c r="H9" s="141"/>
      <c r="I9" s="141"/>
      <c r="J9" s="141"/>
      <c r="K9" s="141"/>
      <c r="L9" s="141"/>
      <c r="M9" s="141"/>
      <c r="N9" s="141"/>
      <c r="O9" s="141"/>
      <c r="P9" s="141"/>
    </row>
    <row r="10" spans="1:16">
      <c r="C10" s="189" t="s">
        <v>233</v>
      </c>
      <c r="D10" s="141"/>
      <c r="E10" s="141"/>
      <c r="F10" s="141"/>
      <c r="G10" s="141"/>
      <c r="H10" s="141"/>
      <c r="I10" s="141"/>
      <c r="J10" s="141"/>
      <c r="K10" s="141"/>
      <c r="L10" s="141"/>
      <c r="M10" s="141"/>
      <c r="N10" s="141"/>
      <c r="O10" s="141"/>
      <c r="P10" s="141"/>
    </row>
    <row r="11" spans="1:16">
      <c r="C11" s="141"/>
      <c r="D11" s="141"/>
      <c r="E11" s="142" t="str">
        <f xml:space="preserve"> InpActive!E218</f>
        <v>Consumer Price Index (with housing) for April</v>
      </c>
      <c r="F11" s="142">
        <f xml:space="preserve"> InpActive!F218</f>
        <v>103.2</v>
      </c>
      <c r="G11" s="142" t="str">
        <f xml:space="preserve"> InpActive!G218</f>
        <v>Index</v>
      </c>
      <c r="H11" s="141"/>
      <c r="I11" s="141"/>
      <c r="J11" s="141"/>
      <c r="K11" s="141"/>
      <c r="L11" s="141"/>
      <c r="M11" s="141"/>
      <c r="N11" s="141"/>
      <c r="O11" s="141"/>
      <c r="P11" s="141"/>
    </row>
    <row r="12" spans="1:16">
      <c r="C12" s="141"/>
      <c r="D12" s="141"/>
      <c r="E12" s="142" t="str">
        <f xml:space="preserve"> InpActive!E219</f>
        <v>Consumer Price Index (with housing) for May</v>
      </c>
      <c r="F12" s="142">
        <f xml:space="preserve"> InpActive!F219</f>
        <v>103.5</v>
      </c>
      <c r="G12" s="142" t="str">
        <f xml:space="preserve"> InpActive!G219</f>
        <v>Index</v>
      </c>
      <c r="H12" s="141"/>
      <c r="I12" s="141"/>
      <c r="J12" s="141"/>
      <c r="K12" s="141"/>
      <c r="L12" s="141"/>
      <c r="M12" s="141"/>
      <c r="N12" s="141"/>
      <c r="O12" s="141"/>
      <c r="P12" s="141"/>
    </row>
    <row r="13" spans="1:16">
      <c r="C13" s="141"/>
      <c r="D13" s="141"/>
      <c r="E13" s="142" t="str">
        <f xml:space="preserve"> InpActive!E220</f>
        <v>Consumer Price Index (with housing) for June</v>
      </c>
      <c r="F13" s="142">
        <f xml:space="preserve"> InpActive!F220</f>
        <v>103.5</v>
      </c>
      <c r="G13" s="142" t="str">
        <f xml:space="preserve"> InpActive!G220</f>
        <v>Index</v>
      </c>
      <c r="H13" s="141"/>
      <c r="I13" s="141"/>
      <c r="J13" s="141"/>
      <c r="K13" s="141"/>
      <c r="L13" s="141"/>
      <c r="M13" s="141"/>
      <c r="N13" s="141"/>
      <c r="O13" s="141"/>
      <c r="P13" s="141"/>
    </row>
    <row r="14" spans="1:16">
      <c r="C14" s="141"/>
      <c r="D14" s="141"/>
      <c r="E14" s="142" t="str">
        <f xml:space="preserve"> InpActive!E221</f>
        <v>Consumer Price Index (with housing) for July</v>
      </c>
      <c r="F14" s="142">
        <f xml:space="preserve"> InpActive!F221</f>
        <v>103.5</v>
      </c>
      <c r="G14" s="142" t="str">
        <f xml:space="preserve"> InpActive!G221</f>
        <v>Index</v>
      </c>
      <c r="H14" s="141"/>
      <c r="I14" s="141"/>
      <c r="J14" s="141"/>
      <c r="K14" s="141"/>
      <c r="L14" s="141"/>
      <c r="M14" s="141"/>
      <c r="N14" s="141"/>
      <c r="O14" s="141"/>
      <c r="P14" s="141"/>
    </row>
    <row r="15" spans="1:16">
      <c r="C15" s="141"/>
      <c r="D15" s="141"/>
      <c r="E15" s="142" t="str">
        <f xml:space="preserve"> InpActive!E222</f>
        <v>Consumer Price Index (with housing) for August</v>
      </c>
      <c r="F15" s="164">
        <f xml:space="preserve"> InpActive!F222</f>
        <v>104</v>
      </c>
      <c r="G15" s="142" t="str">
        <f xml:space="preserve"> InpActive!G222</f>
        <v>Index</v>
      </c>
      <c r="H15" s="141"/>
      <c r="I15" s="141"/>
      <c r="J15" s="141"/>
      <c r="K15" s="141"/>
      <c r="L15" s="141"/>
      <c r="M15" s="141"/>
      <c r="N15" s="141"/>
      <c r="O15" s="141"/>
      <c r="P15" s="141"/>
    </row>
    <row r="16" spans="1:16">
      <c r="C16" s="141"/>
      <c r="D16" s="141"/>
      <c r="E16" s="142" t="str">
        <f xml:space="preserve"> InpActive!E223</f>
        <v>Consumer Price Index (with housing) for September</v>
      </c>
      <c r="F16" s="142">
        <f xml:space="preserve"> InpActive!F223</f>
        <v>104.3</v>
      </c>
      <c r="G16" s="142" t="str">
        <f xml:space="preserve"> InpActive!G223</f>
        <v>Index</v>
      </c>
      <c r="H16" s="141"/>
      <c r="I16" s="141"/>
      <c r="J16" s="141"/>
      <c r="K16" s="141"/>
      <c r="L16" s="141"/>
      <c r="M16" s="141"/>
      <c r="N16" s="141"/>
      <c r="O16" s="141"/>
      <c r="P16" s="141"/>
    </row>
    <row r="17" spans="3:16">
      <c r="C17" s="141"/>
      <c r="D17" s="141"/>
      <c r="E17" s="142" t="str">
        <f xml:space="preserve"> InpActive!E224</f>
        <v>Consumer Price Index (with housing) for October</v>
      </c>
      <c r="F17" s="142">
        <f xml:space="preserve"> InpActive!F224</f>
        <v>104.4</v>
      </c>
      <c r="G17" s="142" t="str">
        <f xml:space="preserve"> InpActive!G224</f>
        <v>Index</v>
      </c>
      <c r="H17" s="141"/>
      <c r="I17" s="141"/>
      <c r="J17" s="141"/>
      <c r="K17" s="141"/>
      <c r="L17" s="141"/>
      <c r="M17" s="141"/>
      <c r="N17" s="141"/>
      <c r="O17" s="141"/>
      <c r="P17" s="141"/>
    </row>
    <row r="18" spans="3:16">
      <c r="C18" s="141"/>
      <c r="D18" s="141"/>
      <c r="E18" s="142" t="str">
        <f xml:space="preserve"> InpActive!E225</f>
        <v>Consumer Price Index (with housing) for November</v>
      </c>
      <c r="F18" s="142">
        <f xml:space="preserve"> InpActive!F225</f>
        <v>104.7</v>
      </c>
      <c r="G18" s="142" t="str">
        <f xml:space="preserve"> InpActive!G225</f>
        <v>Index</v>
      </c>
      <c r="H18" s="141"/>
      <c r="I18" s="141"/>
      <c r="J18" s="141"/>
      <c r="K18" s="141"/>
      <c r="L18" s="141"/>
      <c r="M18" s="141"/>
      <c r="N18" s="141"/>
      <c r="O18" s="141"/>
      <c r="P18" s="141"/>
    </row>
    <row r="19" spans="3:16">
      <c r="C19" s="141"/>
      <c r="D19" s="141"/>
      <c r="E19" s="142" t="str">
        <f xml:space="preserve"> InpActive!E226</f>
        <v>Consumer Price Index (with housing) for December</v>
      </c>
      <c r="F19" s="164">
        <f xml:space="preserve"> InpActive!F226</f>
        <v>105</v>
      </c>
      <c r="G19" s="142" t="str">
        <f xml:space="preserve"> InpActive!G226</f>
        <v>Index</v>
      </c>
      <c r="H19" s="141"/>
      <c r="I19" s="141"/>
      <c r="J19" s="141"/>
      <c r="K19" s="141"/>
      <c r="L19" s="141"/>
      <c r="M19" s="141"/>
      <c r="N19" s="141"/>
      <c r="O19" s="141"/>
      <c r="P19" s="141"/>
    </row>
    <row r="20" spans="3:16">
      <c r="C20" s="141"/>
      <c r="D20" s="141"/>
      <c r="E20" s="142" t="str">
        <f xml:space="preserve"> InpActive!E227</f>
        <v>Consumer Price Index (with housing) for January</v>
      </c>
      <c r="F20" s="142">
        <f xml:space="preserve"> InpActive!F227</f>
        <v>104.5</v>
      </c>
      <c r="G20" s="142" t="str">
        <f xml:space="preserve"> InpActive!G227</f>
        <v>Index</v>
      </c>
      <c r="H20" s="141"/>
      <c r="I20" s="141"/>
      <c r="J20" s="141"/>
      <c r="K20" s="141"/>
      <c r="L20" s="141"/>
      <c r="M20" s="141"/>
      <c r="N20" s="141"/>
      <c r="O20" s="141"/>
      <c r="P20" s="141"/>
    </row>
    <row r="21" spans="3:16">
      <c r="C21" s="141"/>
      <c r="D21" s="141"/>
      <c r="E21" s="142" t="str">
        <f xml:space="preserve"> InpActive!E228</f>
        <v>Consumer Price Index (with housing) for February</v>
      </c>
      <c r="F21" s="142">
        <f xml:space="preserve"> InpActive!F228</f>
        <v>104.9</v>
      </c>
      <c r="G21" s="142" t="str">
        <f xml:space="preserve"> InpActive!G228</f>
        <v>Index</v>
      </c>
      <c r="H21" s="141"/>
      <c r="I21" s="141"/>
      <c r="J21" s="141"/>
      <c r="K21" s="141"/>
      <c r="L21" s="141"/>
      <c r="M21" s="141"/>
      <c r="N21" s="141"/>
      <c r="O21" s="141"/>
      <c r="P21" s="141"/>
    </row>
    <row r="22" spans="3:16">
      <c r="C22" s="141"/>
      <c r="D22" s="141"/>
      <c r="E22" s="142" t="str">
        <f xml:space="preserve"> InpActive!E229</f>
        <v>Consumer Price Index (with housing) for March</v>
      </c>
      <c r="F22" s="142">
        <f xml:space="preserve"> InpActive!F229</f>
        <v>105.1</v>
      </c>
      <c r="G22" s="142" t="str">
        <f xml:space="preserve"> InpActive!G229</f>
        <v>Index</v>
      </c>
      <c r="H22" s="141"/>
      <c r="I22" s="141"/>
      <c r="J22" s="141"/>
      <c r="K22" s="141"/>
      <c r="L22" s="141"/>
      <c r="M22" s="141"/>
      <c r="N22" s="141"/>
      <c r="O22" s="141"/>
      <c r="P22" s="141"/>
    </row>
    <row r="23" spans="3:16">
      <c r="C23" s="141"/>
      <c r="D23" s="141"/>
      <c r="E23" s="141" t="s">
        <v>234</v>
      </c>
      <c r="F23" s="163">
        <f xml:space="preserve"> AVERAGE(F11:F22)</f>
        <v>104.21666666666665</v>
      </c>
      <c r="G23" s="141" t="s">
        <v>189</v>
      </c>
      <c r="H23" s="141"/>
      <c r="I23" s="141"/>
      <c r="J23" s="141"/>
      <c r="K23" s="141"/>
      <c r="L23" s="141"/>
      <c r="M23" s="141"/>
      <c r="N23" s="141"/>
      <c r="O23" s="141"/>
      <c r="P23" s="141"/>
    </row>
    <row r="24" spans="3:16">
      <c r="C24" s="141"/>
      <c r="D24" s="141"/>
      <c r="E24" s="141"/>
      <c r="F24" s="141"/>
      <c r="G24" s="141"/>
      <c r="H24" s="141"/>
      <c r="I24" s="141"/>
      <c r="J24" s="141"/>
      <c r="K24" s="141"/>
      <c r="L24" s="141"/>
      <c r="M24" s="141"/>
      <c r="N24" s="141"/>
      <c r="O24" s="141"/>
      <c r="P24" s="141"/>
    </row>
    <row r="25" spans="3:16">
      <c r="C25" s="189" t="s">
        <v>235</v>
      </c>
      <c r="D25" s="141"/>
      <c r="E25" s="141"/>
      <c r="F25" s="141"/>
      <c r="G25" s="141"/>
      <c r="H25" s="141"/>
      <c r="I25" s="141"/>
      <c r="J25" s="141"/>
      <c r="K25" s="141"/>
      <c r="L25" s="141"/>
      <c r="M25" s="141"/>
      <c r="N25" s="141"/>
      <c r="O25" s="141"/>
      <c r="P25" s="141"/>
    </row>
    <row r="26" spans="3:16">
      <c r="C26" s="141"/>
      <c r="D26" s="141"/>
      <c r="E26" s="169" t="str">
        <f xml:space="preserve"> InpActive!E232</f>
        <v>Consumer Price Index (with housing) for April</v>
      </c>
      <c r="F26" s="169">
        <f xml:space="preserve"> InpActive!F232</f>
        <v>0</v>
      </c>
      <c r="G26" s="169" t="str">
        <f xml:space="preserve"> InpActive!G232</f>
        <v>Index</v>
      </c>
      <c r="H26" s="169">
        <f xml:space="preserve"> InpActive!H232</f>
        <v>0</v>
      </c>
      <c r="I26" s="169">
        <f xml:space="preserve"> InpActive!I232</f>
        <v>0</v>
      </c>
      <c r="J26" s="193">
        <f xml:space="preserve"> InpActive!J232</f>
        <v>107.6</v>
      </c>
      <c r="K26" s="193">
        <f xml:space="preserve"> InpActive!K232</f>
        <v>108.6</v>
      </c>
      <c r="L26" s="193">
        <f xml:space="preserve"> InpActive!L232</f>
        <v>110.4</v>
      </c>
      <c r="M26" s="193">
        <f xml:space="preserve"> InpActive!M232</f>
        <v>119</v>
      </c>
      <c r="N26" s="193">
        <f xml:space="preserve"> InpActive!N232</f>
        <v>128.30000000000001</v>
      </c>
      <c r="O26" s="193">
        <f xml:space="preserve"> InpActive!O232</f>
        <v>132.19999999999999</v>
      </c>
      <c r="P26" s="193">
        <f xml:space="preserve"> InpActive!P232</f>
        <v>135.9</v>
      </c>
    </row>
    <row r="27" spans="3:16">
      <c r="C27" s="141"/>
      <c r="D27" s="141"/>
      <c r="E27" s="169" t="str">
        <f xml:space="preserve"> InpActive!E233</f>
        <v>Consumer Price Index (with housing) for May</v>
      </c>
      <c r="F27" s="169">
        <f xml:space="preserve"> InpActive!F233</f>
        <v>0</v>
      </c>
      <c r="G27" s="169" t="str">
        <f xml:space="preserve"> InpActive!G233</f>
        <v>Index</v>
      </c>
      <c r="H27" s="169">
        <f xml:space="preserve"> InpActive!H233</f>
        <v>0</v>
      </c>
      <c r="I27" s="169">
        <f xml:space="preserve"> InpActive!I233</f>
        <v>0</v>
      </c>
      <c r="J27" s="193">
        <f xml:space="preserve"> InpActive!J233</f>
        <v>107.9</v>
      </c>
      <c r="K27" s="193">
        <f xml:space="preserve"> InpActive!K233</f>
        <v>108.6</v>
      </c>
      <c r="L27" s="193">
        <f xml:space="preserve"> InpActive!L233</f>
        <v>111</v>
      </c>
      <c r="M27" s="193">
        <f xml:space="preserve"> InpActive!M233</f>
        <v>119.7</v>
      </c>
      <c r="N27" s="193">
        <f xml:space="preserve"> InpActive!N233</f>
        <v>129.1</v>
      </c>
      <c r="O27" s="193">
        <f xml:space="preserve"> InpActive!O233</f>
        <v>132.80000000000001</v>
      </c>
      <c r="P27" s="193">
        <f xml:space="preserve"> InpActive!P233</f>
        <v>136.19999999999999</v>
      </c>
    </row>
    <row r="28" spans="3:16">
      <c r="C28" s="141"/>
      <c r="D28" s="141"/>
      <c r="E28" s="169" t="str">
        <f xml:space="preserve"> InpActive!E234</f>
        <v>Consumer Price Index (with housing) for June</v>
      </c>
      <c r="F28" s="169">
        <f xml:space="preserve"> InpActive!F234</f>
        <v>0</v>
      </c>
      <c r="G28" s="169" t="str">
        <f xml:space="preserve"> InpActive!G234</f>
        <v>Index</v>
      </c>
      <c r="H28" s="169">
        <f xml:space="preserve"> InpActive!H234</f>
        <v>0</v>
      </c>
      <c r="I28" s="169">
        <f xml:space="preserve"> InpActive!I234</f>
        <v>0</v>
      </c>
      <c r="J28" s="193">
        <f xml:space="preserve"> InpActive!J234</f>
        <v>107.9</v>
      </c>
      <c r="K28" s="193">
        <f xml:space="preserve"> InpActive!K234</f>
        <v>108.8</v>
      </c>
      <c r="L28" s="193">
        <f xml:space="preserve"> InpActive!L234</f>
        <v>111.4</v>
      </c>
      <c r="M28" s="193">
        <f xml:space="preserve"> InpActive!M234</f>
        <v>120.5</v>
      </c>
      <c r="N28" s="193">
        <f xml:space="preserve"> InpActive!N234</f>
        <v>129.4</v>
      </c>
      <c r="O28" s="193">
        <f xml:space="preserve"> InpActive!O234</f>
        <v>133.1</v>
      </c>
      <c r="P28" s="193">
        <f xml:space="preserve"> InpActive!P234</f>
        <v>136.4</v>
      </c>
    </row>
    <row r="29" spans="3:16">
      <c r="C29" s="141"/>
      <c r="D29" s="141"/>
      <c r="E29" s="169" t="str">
        <f xml:space="preserve"> InpActive!E235</f>
        <v>Consumer Price Index (with housing) for July</v>
      </c>
      <c r="F29" s="169">
        <f xml:space="preserve"> InpActive!F235</f>
        <v>0</v>
      </c>
      <c r="G29" s="169" t="str">
        <f xml:space="preserve"> InpActive!G235</f>
        <v>Index</v>
      </c>
      <c r="H29" s="169">
        <f xml:space="preserve"> InpActive!H235</f>
        <v>0</v>
      </c>
      <c r="I29" s="169">
        <f xml:space="preserve"> InpActive!I235</f>
        <v>0</v>
      </c>
      <c r="J29" s="193">
        <f xml:space="preserve"> InpActive!J235</f>
        <v>108</v>
      </c>
      <c r="K29" s="193">
        <f xml:space="preserve"> InpActive!K235</f>
        <v>109.2</v>
      </c>
      <c r="L29" s="193">
        <f xml:space="preserve"> InpActive!L235</f>
        <v>111.4</v>
      </c>
      <c r="M29" s="193">
        <f xml:space="preserve"> InpActive!M235</f>
        <v>121.2</v>
      </c>
      <c r="N29" s="193">
        <f xml:space="preserve"> InpActive!N235</f>
        <v>129</v>
      </c>
      <c r="O29" s="193">
        <f xml:space="preserve"> InpActive!O235</f>
        <v>132.9</v>
      </c>
      <c r="P29" s="193">
        <f xml:space="preserve"> InpActive!P235</f>
        <v>136.4</v>
      </c>
    </row>
    <row r="30" spans="3:16">
      <c r="C30" s="141"/>
      <c r="D30" s="141"/>
      <c r="E30" s="169" t="str">
        <f xml:space="preserve"> InpActive!E236</f>
        <v>Consumer Price Index (with housing) for August</v>
      </c>
      <c r="F30" s="169">
        <f xml:space="preserve"> InpActive!F236</f>
        <v>0</v>
      </c>
      <c r="G30" s="169" t="str">
        <f xml:space="preserve"> InpActive!G236</f>
        <v>Index</v>
      </c>
      <c r="H30" s="169">
        <f xml:space="preserve"> InpActive!H236</f>
        <v>0</v>
      </c>
      <c r="I30" s="169">
        <f xml:space="preserve"> InpActive!I236</f>
        <v>0</v>
      </c>
      <c r="J30" s="193">
        <f xml:space="preserve"> InpActive!J236</f>
        <v>108.3</v>
      </c>
      <c r="K30" s="193">
        <f xml:space="preserve"> InpActive!K236</f>
        <v>108.8</v>
      </c>
      <c r="L30" s="193">
        <f xml:space="preserve"> InpActive!L236</f>
        <v>112.1</v>
      </c>
      <c r="M30" s="193">
        <f xml:space="preserve"> InpActive!M236</f>
        <v>121.8</v>
      </c>
      <c r="N30" s="193">
        <f xml:space="preserve"> InpActive!N236</f>
        <v>129.4</v>
      </c>
      <c r="O30" s="193">
        <f xml:space="preserve"> InpActive!O236</f>
        <v>133.30000000000001</v>
      </c>
      <c r="P30" s="193">
        <f xml:space="preserve"> InpActive!P236</f>
        <v>136.80000000000001</v>
      </c>
    </row>
    <row r="31" spans="3:16">
      <c r="C31" s="141"/>
      <c r="D31" s="141"/>
      <c r="E31" s="169" t="str">
        <f xml:space="preserve"> InpActive!E237</f>
        <v>Consumer Price Index (with housing) for September</v>
      </c>
      <c r="F31" s="169">
        <f xml:space="preserve"> InpActive!F237</f>
        <v>0</v>
      </c>
      <c r="G31" s="169" t="str">
        <f xml:space="preserve"> InpActive!G237</f>
        <v>Index</v>
      </c>
      <c r="H31" s="169">
        <f xml:space="preserve"> InpActive!H237</f>
        <v>0</v>
      </c>
      <c r="I31" s="169">
        <f xml:space="preserve"> InpActive!I237</f>
        <v>0</v>
      </c>
      <c r="J31" s="193">
        <f xml:space="preserve"> InpActive!J237</f>
        <v>108.4</v>
      </c>
      <c r="K31" s="193">
        <f xml:space="preserve"> InpActive!K237</f>
        <v>109.2</v>
      </c>
      <c r="L31" s="193">
        <f xml:space="preserve"> InpActive!L237</f>
        <v>112.4</v>
      </c>
      <c r="M31" s="193">
        <f xml:space="preserve"> InpActive!M237</f>
        <v>122.3</v>
      </c>
      <c r="N31" s="193">
        <f xml:space="preserve"> InpActive!N237</f>
        <v>130.1</v>
      </c>
      <c r="O31" s="193">
        <f xml:space="preserve"> InpActive!O237</f>
        <v>133.69999999999999</v>
      </c>
      <c r="P31" s="193">
        <f xml:space="preserve"> InpActive!P237</f>
        <v>137</v>
      </c>
    </row>
    <row r="32" spans="3:16">
      <c r="C32" s="141"/>
      <c r="D32" s="141"/>
      <c r="E32" s="169" t="str">
        <f xml:space="preserve"> InpActive!E238</f>
        <v>Consumer Price Index (with housing) for October</v>
      </c>
      <c r="F32" s="169">
        <f xml:space="preserve"> InpActive!F238</f>
        <v>0</v>
      </c>
      <c r="G32" s="169" t="str">
        <f xml:space="preserve"> InpActive!G238</f>
        <v>Index</v>
      </c>
      <c r="H32" s="169">
        <f xml:space="preserve"> InpActive!H238</f>
        <v>0</v>
      </c>
      <c r="I32" s="169">
        <f xml:space="preserve"> InpActive!I238</f>
        <v>0</v>
      </c>
      <c r="J32" s="193">
        <f xml:space="preserve"> InpActive!J238</f>
        <v>108.3</v>
      </c>
      <c r="K32" s="193">
        <f xml:space="preserve"> InpActive!K238</f>
        <v>109.2</v>
      </c>
      <c r="L32" s="193">
        <f xml:space="preserve"> InpActive!L238</f>
        <v>113.4</v>
      </c>
      <c r="M32" s="193">
        <f xml:space="preserve"> InpActive!M238</f>
        <v>124.3</v>
      </c>
      <c r="N32" s="193">
        <f xml:space="preserve"> InpActive!N238</f>
        <v>130.19999999999999</v>
      </c>
      <c r="O32" s="193">
        <f xml:space="preserve"> InpActive!O238</f>
        <v>134.1</v>
      </c>
      <c r="P32" s="193">
        <f xml:space="preserve"> InpActive!P238</f>
        <v>137.30000000000001</v>
      </c>
    </row>
    <row r="33" spans="1:16">
      <c r="C33" s="141"/>
      <c r="D33" s="141"/>
      <c r="E33" s="169" t="str">
        <f xml:space="preserve"> InpActive!E239</f>
        <v>Consumer Price Index (with housing) for November</v>
      </c>
      <c r="F33" s="169">
        <f xml:space="preserve"> InpActive!F239</f>
        <v>0</v>
      </c>
      <c r="G33" s="169" t="str">
        <f xml:space="preserve"> InpActive!G239</f>
        <v>Index</v>
      </c>
      <c r="H33" s="169">
        <f xml:space="preserve"> InpActive!H239</f>
        <v>0</v>
      </c>
      <c r="I33" s="169">
        <f xml:space="preserve"> InpActive!I239</f>
        <v>0</v>
      </c>
      <c r="J33" s="193">
        <f xml:space="preserve"> InpActive!J239</f>
        <v>108.5</v>
      </c>
      <c r="K33" s="193">
        <f xml:space="preserve"> InpActive!K239</f>
        <v>109.1</v>
      </c>
      <c r="L33" s="193">
        <f xml:space="preserve"> InpActive!L239</f>
        <v>114.1</v>
      </c>
      <c r="M33" s="193">
        <f xml:space="preserve"> InpActive!M239</f>
        <v>124.8</v>
      </c>
      <c r="N33" s="193">
        <f xml:space="preserve"> InpActive!N239</f>
        <v>130</v>
      </c>
      <c r="O33" s="193">
        <f xml:space="preserve"> InpActive!O239</f>
        <v>134.19999999999999</v>
      </c>
      <c r="P33" s="193">
        <f xml:space="preserve"> InpActive!P239</f>
        <v>137.30000000000001</v>
      </c>
    </row>
    <row r="34" spans="1:16">
      <c r="C34" s="141"/>
      <c r="D34" s="141"/>
      <c r="E34" s="169" t="str">
        <f xml:space="preserve"> InpActive!E240</f>
        <v>Consumer Price Index (with housing) for December</v>
      </c>
      <c r="F34" s="169">
        <f xml:space="preserve"> InpActive!F240</f>
        <v>0</v>
      </c>
      <c r="G34" s="169" t="str">
        <f xml:space="preserve"> InpActive!G240</f>
        <v>Index</v>
      </c>
      <c r="H34" s="169">
        <f xml:space="preserve"> InpActive!H240</f>
        <v>0</v>
      </c>
      <c r="I34" s="169">
        <f xml:space="preserve"> InpActive!I240</f>
        <v>0</v>
      </c>
      <c r="J34" s="193">
        <f xml:space="preserve"> InpActive!J240</f>
        <v>108.5</v>
      </c>
      <c r="K34" s="193">
        <f xml:space="preserve"> InpActive!K240</f>
        <v>109.4</v>
      </c>
      <c r="L34" s="193">
        <f xml:space="preserve"> InpActive!L240</f>
        <v>114.7</v>
      </c>
      <c r="M34" s="193">
        <f xml:space="preserve"> InpActive!M240</f>
        <v>125.3</v>
      </c>
      <c r="N34" s="193">
        <f xml:space="preserve"> InpActive!N240</f>
        <v>130.5</v>
      </c>
      <c r="O34" s="193">
        <f xml:space="preserve"> InpActive!O240</f>
        <v>134.6</v>
      </c>
      <c r="P34" s="193">
        <f xml:space="preserve"> InpActive!P240</f>
        <v>137.6</v>
      </c>
    </row>
    <row r="35" spans="1:16">
      <c r="C35" s="141"/>
      <c r="D35" s="141"/>
      <c r="E35" s="169" t="str">
        <f xml:space="preserve"> InpActive!E241</f>
        <v>Consumer Price Index (with housing) for January</v>
      </c>
      <c r="F35" s="169">
        <f xml:space="preserve"> InpActive!F241</f>
        <v>0</v>
      </c>
      <c r="G35" s="169" t="str">
        <f xml:space="preserve"> InpActive!G241</f>
        <v>Index</v>
      </c>
      <c r="H35" s="169">
        <f xml:space="preserve"> InpActive!H241</f>
        <v>0</v>
      </c>
      <c r="I35" s="169">
        <f xml:space="preserve"> InpActive!I241</f>
        <v>0</v>
      </c>
      <c r="J35" s="193">
        <f xml:space="preserve"> InpActive!J241</f>
        <v>108.3</v>
      </c>
      <c r="K35" s="193">
        <f xml:space="preserve"> InpActive!K241</f>
        <v>109.3</v>
      </c>
      <c r="L35" s="193">
        <f xml:space="preserve"> InpActive!L241</f>
        <v>114.6</v>
      </c>
      <c r="M35" s="193">
        <f xml:space="preserve"> InpActive!M241</f>
        <v>124.8</v>
      </c>
      <c r="N35" s="193">
        <f xml:space="preserve"> InpActive!N241</f>
        <v>130</v>
      </c>
      <c r="O35" s="193">
        <f xml:space="preserve"> InpActive!O241</f>
        <v>134.19999999999999</v>
      </c>
      <c r="P35" s="193">
        <f xml:space="preserve"> InpActive!P241</f>
        <v>137</v>
      </c>
    </row>
    <row r="36" spans="1:16">
      <c r="C36" s="141"/>
      <c r="D36" s="141"/>
      <c r="E36" s="169" t="str">
        <f xml:space="preserve"> InpActive!E242</f>
        <v>Consumer Price Index (with housing) for February</v>
      </c>
      <c r="F36" s="169">
        <f xml:space="preserve"> InpActive!F242</f>
        <v>0</v>
      </c>
      <c r="G36" s="169" t="str">
        <f xml:space="preserve"> InpActive!G242</f>
        <v>Index</v>
      </c>
      <c r="H36" s="169">
        <f xml:space="preserve"> InpActive!H242</f>
        <v>0</v>
      </c>
      <c r="I36" s="169">
        <f xml:space="preserve"> InpActive!I242</f>
        <v>0</v>
      </c>
      <c r="J36" s="193">
        <f xml:space="preserve"> InpActive!J242</f>
        <v>108.6</v>
      </c>
      <c r="K36" s="193">
        <f xml:space="preserve"> InpActive!K242</f>
        <v>109.4</v>
      </c>
      <c r="L36" s="193">
        <f xml:space="preserve"> InpActive!L242</f>
        <v>115.4</v>
      </c>
      <c r="M36" s="193">
        <f xml:space="preserve"> InpActive!M242</f>
        <v>126</v>
      </c>
      <c r="N36" s="193">
        <f xml:space="preserve"> InpActive!N242</f>
        <v>130.80000000000001</v>
      </c>
      <c r="O36" s="193">
        <f xml:space="preserve"> InpActive!O242</f>
        <v>134.69999999999999</v>
      </c>
      <c r="P36" s="193">
        <f xml:space="preserve"> InpActive!P242</f>
        <v>137.5</v>
      </c>
    </row>
    <row r="37" spans="1:16">
      <c r="C37" s="141"/>
      <c r="D37" s="141"/>
      <c r="E37" s="169" t="str">
        <f xml:space="preserve"> InpActive!E243</f>
        <v>Consumer Price Index (with housing) for March</v>
      </c>
      <c r="F37" s="169">
        <f xml:space="preserve"> InpActive!F243</f>
        <v>0</v>
      </c>
      <c r="G37" s="169" t="str">
        <f xml:space="preserve"> InpActive!G243</f>
        <v>Index</v>
      </c>
      <c r="H37" s="169">
        <f xml:space="preserve"> InpActive!H243</f>
        <v>0</v>
      </c>
      <c r="I37" s="169">
        <f xml:space="preserve"> InpActive!I243</f>
        <v>0</v>
      </c>
      <c r="J37" s="193">
        <f xml:space="preserve"> InpActive!J243</f>
        <v>108.6</v>
      </c>
      <c r="K37" s="193">
        <f xml:space="preserve"> InpActive!K243</f>
        <v>109.7</v>
      </c>
      <c r="L37" s="193">
        <f xml:space="preserve"> InpActive!L243</f>
        <v>116.5</v>
      </c>
      <c r="M37" s="193">
        <f xml:space="preserve"> InpActive!M243</f>
        <v>126.8</v>
      </c>
      <c r="N37" s="193">
        <f xml:space="preserve"> InpActive!N243</f>
        <v>131.6</v>
      </c>
      <c r="O37" s="193">
        <f xml:space="preserve"> InpActive!O243</f>
        <v>135.19999999999999</v>
      </c>
      <c r="P37" s="193">
        <f xml:space="preserve"> InpActive!P243</f>
        <v>138</v>
      </c>
    </row>
    <row r="38" spans="1:16">
      <c r="C38" s="141"/>
      <c r="D38" s="141"/>
      <c r="E38" s="141" t="s">
        <v>236</v>
      </c>
      <c r="F38" s="141"/>
      <c r="G38" s="141" t="s">
        <v>189</v>
      </c>
      <c r="H38" s="141"/>
      <c r="I38" s="141"/>
      <c r="J38" s="163">
        <f xml:space="preserve"> AVERAGE(J26:J37)</f>
        <v>108.24166666666663</v>
      </c>
      <c r="K38" s="163">
        <f t="shared" ref="K38:P38" si="0" xml:space="preserve"> AVERAGE(K26:K37)</f>
        <v>109.10833333333335</v>
      </c>
      <c r="L38" s="163">
        <f t="shared" si="0"/>
        <v>113.11666666666667</v>
      </c>
      <c r="M38" s="163">
        <f t="shared" si="0"/>
        <v>123.04166666666664</v>
      </c>
      <c r="N38" s="163">
        <f t="shared" si="0"/>
        <v>129.86666666666665</v>
      </c>
      <c r="O38" s="163">
        <f t="shared" si="0"/>
        <v>133.75</v>
      </c>
      <c r="P38" s="163">
        <f t="shared" si="0"/>
        <v>136.94999999999999</v>
      </c>
    </row>
    <row r="39" spans="1:16">
      <c r="C39" s="141"/>
      <c r="D39" s="141"/>
      <c r="E39" s="141"/>
      <c r="F39" s="141"/>
      <c r="G39" s="141"/>
      <c r="H39" s="141"/>
      <c r="I39" s="141"/>
      <c r="J39" s="141"/>
      <c r="K39" s="141"/>
      <c r="L39" s="141"/>
      <c r="M39" s="141"/>
      <c r="N39" s="141"/>
      <c r="O39" s="141"/>
      <c r="P39" s="141"/>
    </row>
    <row r="40" spans="1:16">
      <c r="C40" s="141"/>
      <c r="D40" s="189" t="s">
        <v>237</v>
      </c>
      <c r="E40" s="141"/>
      <c r="F40" s="141"/>
      <c r="G40" s="141"/>
      <c r="H40" s="141"/>
      <c r="I40" s="141"/>
      <c r="J40" s="141"/>
      <c r="K40" s="141"/>
      <c r="L40" s="141"/>
      <c r="M40" s="141"/>
      <c r="N40" s="141"/>
      <c r="O40" s="141"/>
      <c r="P40" s="141"/>
    </row>
    <row r="41" spans="1:16">
      <c r="C41" s="141"/>
      <c r="D41" s="141"/>
      <c r="E41" s="145" t="str">
        <f xml:space="preserve"> E$23</f>
        <v>CPIH 2017/18 FYA - Base Year</v>
      </c>
      <c r="F41" s="145">
        <f t="shared" ref="F41:G41" si="1" xml:space="preserve"> F$23</f>
        <v>104.21666666666665</v>
      </c>
      <c r="G41" s="145" t="str">
        <f t="shared" si="1"/>
        <v>Index</v>
      </c>
      <c r="H41" s="145"/>
      <c r="I41" s="145"/>
      <c r="J41" s="145"/>
      <c r="K41" s="141"/>
      <c r="L41" s="141"/>
      <c r="M41" s="141"/>
      <c r="N41" s="141"/>
      <c r="O41" s="141"/>
      <c r="P41" s="141"/>
    </row>
    <row r="42" spans="1:16">
      <c r="C42" s="141"/>
      <c r="D42" s="141"/>
      <c r="E42" s="145" t="str">
        <f xml:space="preserve"> E$38</f>
        <v>CPIH 2017/18 FYA - Period</v>
      </c>
      <c r="F42" s="145">
        <f t="shared" ref="F42:P42" si="2" xml:space="preserve"> F$38</f>
        <v>0</v>
      </c>
      <c r="G42" s="145" t="str">
        <f t="shared" si="2"/>
        <v>Index</v>
      </c>
      <c r="H42" s="145">
        <f t="shared" si="2"/>
        <v>0</v>
      </c>
      <c r="I42" s="145">
        <f t="shared" si="2"/>
        <v>0</v>
      </c>
      <c r="J42" s="145">
        <f t="shared" si="2"/>
        <v>108.24166666666663</v>
      </c>
      <c r="K42" s="145">
        <f t="shared" si="2"/>
        <v>109.10833333333335</v>
      </c>
      <c r="L42" s="145">
        <f t="shared" si="2"/>
        <v>113.11666666666667</v>
      </c>
      <c r="M42" s="145">
        <f t="shared" si="2"/>
        <v>123.04166666666664</v>
      </c>
      <c r="N42" s="145">
        <f t="shared" si="2"/>
        <v>129.86666666666665</v>
      </c>
      <c r="O42" s="145">
        <f t="shared" si="2"/>
        <v>133.75</v>
      </c>
      <c r="P42" s="145">
        <f t="shared" si="2"/>
        <v>136.94999999999999</v>
      </c>
    </row>
    <row r="43" spans="1:16">
      <c r="C43" s="141"/>
      <c r="D43" s="141"/>
      <c r="E43" s="194" t="s">
        <v>238</v>
      </c>
      <c r="F43" s="194"/>
      <c r="G43" s="194" t="s">
        <v>119</v>
      </c>
      <c r="H43" s="194"/>
      <c r="I43" s="194"/>
      <c r="J43" s="194">
        <f xml:space="preserve"> IF($F41 = 0, 0, J42 / $F41)</f>
        <v>1.0386214616983847</v>
      </c>
      <c r="K43" s="194">
        <f xml:space="preserve"> IF($F41 = 0, 0, K42 / $F41)</f>
        <v>1.0469374700143934</v>
      </c>
      <c r="L43" s="194">
        <f t="shared" ref="L43:P43" si="3" xml:space="preserve"> IF($F41 = 0, 0, L42 / $F41)</f>
        <v>1.0853990084759317</v>
      </c>
      <c r="M43" s="194">
        <f t="shared" si="3"/>
        <v>1.1806332960179113</v>
      </c>
      <c r="N43" s="194">
        <f t="shared" si="3"/>
        <v>1.2461218615064769</v>
      </c>
      <c r="O43" s="194">
        <f t="shared" si="3"/>
        <v>1.2833839756916681</v>
      </c>
      <c r="P43" s="194">
        <f t="shared" si="3"/>
        <v>1.3140892371661603</v>
      </c>
    </row>
    <row r="44" spans="1:16"/>
    <row r="45" spans="1:16" s="137" customFormat="1" ht="13.2">
      <c r="A45" s="136" t="s">
        <v>32</v>
      </c>
    </row>
  </sheetData>
  <conditionalFormatting sqref="F3">
    <cfRule type="cellIs" dxfId="74" priority="3" stopIfTrue="1" operator="notEqual">
      <formula>0</formula>
    </cfRule>
    <cfRule type="cellIs" dxfId="73" priority="4" stopIfTrue="1" operator="equal">
      <formula>""</formula>
    </cfRule>
  </conditionalFormatting>
  <conditionalFormatting sqref="J4:P4">
    <cfRule type="cellIs" dxfId="72" priority="5" operator="equal">
      <formula>"Post-Fcst"</formula>
    </cfRule>
    <cfRule type="cellIs" dxfId="71" priority="6" operator="equal">
      <formula>"Forecast"</formula>
    </cfRule>
    <cfRule type="cellIs" dxfId="70" priority="7" operator="equal">
      <formula>"Pre Fcst"</formula>
    </cfRule>
  </conditionalFormatting>
  <pageMargins left="0.70866141732283472" right="0.70866141732283472" top="0.74803149606299213" bottom="0.74803149606299213" header="0.31496062992125984" footer="0.31496062992125984"/>
  <pageSetup paperSize="9" scale="80" fitToHeight="0" orientation="landscape" r:id="rId1"/>
  <headerFooter>
    <oddHeader>&amp;L&amp;F        &amp;CSheet: &amp;A      &amp;ROFFICIAL</oddHeader>
    <oddFooter>&amp;LPrinted on &amp;D at &amp;T      &amp;CPage &amp;P of &amp;N         &amp;ROfwat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outlinePr summaryBelow="0" summaryRight="0"/>
    <pageSetUpPr fitToPage="1"/>
  </sheetPr>
  <dimension ref="A1:Q104"/>
  <sheetViews>
    <sheetView zoomScale="90" zoomScaleNormal="90" workbookViewId="0">
      <pane xSplit="9" ySplit="6" topLeftCell="J7" activePane="bottomRight" state="frozen"/>
      <selection pane="topRight"/>
      <selection pane="bottomLeft"/>
      <selection pane="bottomRight"/>
    </sheetView>
  </sheetViews>
  <sheetFormatPr defaultColWidth="0" defaultRowHeight="13.2" zeroHeight="1"/>
  <cols>
    <col min="1" max="1" width="1.09765625" style="46" customWidth="1"/>
    <col min="2" max="2" width="1.09765625" style="47" customWidth="1"/>
    <col min="3" max="3" width="1.09765625" style="65" customWidth="1"/>
    <col min="4" max="4" width="1.09765625" style="48" customWidth="1"/>
    <col min="5" max="5" width="35.5" style="29" customWidth="1"/>
    <col min="6" max="6" width="11" style="17" customWidth="1"/>
    <col min="7" max="8" width="10.09765625" style="17" customWidth="1"/>
    <col min="9" max="9" width="1.5" style="17" customWidth="1"/>
    <col min="10" max="16" width="10.09765625" style="17" customWidth="1"/>
    <col min="17" max="17" width="0" style="17" hidden="1" customWidth="1"/>
    <col min="18" max="16384" width="8.09765625" style="17" hidden="1"/>
  </cols>
  <sheetData>
    <row r="1" spans="1:16" s="10" customFormat="1" ht="25.2">
      <c r="A1" s="9" t="str">
        <f ca="1" xml:space="preserve"> RIGHT(CELL("filename", $A$1), LEN(CELL("filename", $A$1)) - SEARCH("]", CELL("filename", $A$1)))</f>
        <v>Time</v>
      </c>
      <c r="C1" s="45"/>
      <c r="E1" s="11"/>
    </row>
    <row r="2" spans="1:16" s="12" customFormat="1">
      <c r="A2" s="49"/>
      <c r="B2" s="50"/>
      <c r="C2" s="51"/>
      <c r="D2" s="52"/>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s="12" customFormat="1">
      <c r="A3" s="49"/>
      <c r="B3" s="50"/>
      <c r="C3" s="51"/>
      <c r="D3" s="52"/>
      <c r="E3" s="13" t="str">
        <f>Time!E$23</f>
        <v>Model Period END</v>
      </c>
      <c r="F3" s="16" t="e">
        <f>Check!F$8</f>
        <v>#VALUE!</v>
      </c>
      <c r="G3" s="14" t="s">
        <v>93</v>
      </c>
      <c r="H3" s="14"/>
      <c r="I3" s="14"/>
      <c r="J3" s="14">
        <f>Time!J$23</f>
        <v>43921</v>
      </c>
      <c r="K3" s="14">
        <f>Time!K$23</f>
        <v>44286</v>
      </c>
      <c r="L3" s="14">
        <f>Time!L$23</f>
        <v>44651</v>
      </c>
      <c r="M3" s="14">
        <f>Time!M$23</f>
        <v>45016</v>
      </c>
      <c r="N3" s="14">
        <f>Time!N$23</f>
        <v>45382</v>
      </c>
      <c r="O3" s="14">
        <f>Time!O$23</f>
        <v>45747</v>
      </c>
      <c r="P3" s="14">
        <f>Time!P$23</f>
        <v>46112</v>
      </c>
    </row>
    <row r="4" spans="1:16" s="19" customFormat="1">
      <c r="A4" s="53"/>
      <c r="B4" s="54"/>
      <c r="C4" s="55"/>
      <c r="D4" s="56"/>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s="44" customFormat="1">
      <c r="A5" s="46"/>
      <c r="B5" s="57"/>
      <c r="C5" s="58"/>
      <c r="D5" s="48"/>
      <c r="E5" s="59" t="str">
        <f>Time!E$101</f>
        <v>Financial Year Ending</v>
      </c>
      <c r="F5" s="18"/>
      <c r="G5" s="18"/>
      <c r="H5" s="18"/>
      <c r="J5" s="60">
        <f>Time!J$101</f>
        <v>2020</v>
      </c>
      <c r="K5" s="60">
        <f>Time!K$101</f>
        <v>2021</v>
      </c>
      <c r="L5" s="60">
        <f>Time!L$101</f>
        <v>2022</v>
      </c>
      <c r="M5" s="60">
        <f>Time!M$101</f>
        <v>2023</v>
      </c>
      <c r="N5" s="60">
        <f>Time!N$101</f>
        <v>2024</v>
      </c>
      <c r="O5" s="60">
        <f>Time!O$101</f>
        <v>2025</v>
      </c>
      <c r="P5" s="60">
        <f>Time!P$101</f>
        <v>2026</v>
      </c>
    </row>
    <row r="6" spans="1:16" s="15" customFormat="1">
      <c r="A6" s="61"/>
      <c r="B6" s="62"/>
      <c r="C6" s="63"/>
      <c r="D6" s="64"/>
      <c r="E6" s="13" t="str">
        <f>Time!E$11</f>
        <v>Model column counter</v>
      </c>
      <c r="F6" s="19" t="s">
        <v>94</v>
      </c>
      <c r="G6" s="19" t="s">
        <v>95</v>
      </c>
      <c r="H6" s="19" t="s">
        <v>96</v>
      </c>
      <c r="I6" s="18"/>
      <c r="J6" s="18">
        <f>Time!J$11</f>
        <v>1</v>
      </c>
      <c r="K6" s="18">
        <f>Time!K$11</f>
        <v>2</v>
      </c>
      <c r="L6" s="18">
        <f>Time!L$11</f>
        <v>3</v>
      </c>
      <c r="M6" s="18">
        <f>Time!M$11</f>
        <v>4</v>
      </c>
      <c r="N6" s="18">
        <f>Time!N$11</f>
        <v>5</v>
      </c>
      <c r="O6" s="18">
        <f>Time!O$11</f>
        <v>6</v>
      </c>
      <c r="P6" s="18">
        <f>Time!P$11</f>
        <v>7</v>
      </c>
    </row>
    <row r="7" spans="1:16"/>
    <row r="8" spans="1:16" s="68" customFormat="1">
      <c r="A8" s="66" t="s">
        <v>239</v>
      </c>
      <c r="B8" s="47"/>
      <c r="C8" s="65"/>
      <c r="D8" s="67"/>
      <c r="E8" s="22"/>
    </row>
    <row r="9" spans="1:16" s="68" customFormat="1">
      <c r="A9" s="66"/>
      <c r="B9" s="47"/>
      <c r="C9" s="65"/>
      <c r="D9" s="67"/>
      <c r="E9" s="22"/>
    </row>
    <row r="10" spans="1:16" s="70" customFormat="1">
      <c r="A10" s="53"/>
      <c r="B10" s="54" t="s">
        <v>240</v>
      </c>
      <c r="C10" s="55"/>
      <c r="D10" s="56"/>
      <c r="E10" s="69"/>
      <c r="G10" s="71"/>
    </row>
    <row r="11" spans="1:16" s="76" customFormat="1">
      <c r="A11" s="72"/>
      <c r="B11" s="73"/>
      <c r="C11" s="74"/>
      <c r="D11" s="75"/>
      <c r="E11" s="29" t="s">
        <v>241</v>
      </c>
      <c r="G11" s="76" t="s">
        <v>242</v>
      </c>
      <c r="I11" s="77"/>
      <c r="J11" s="76">
        <f xml:space="preserve"> I11 + 1</f>
        <v>1</v>
      </c>
      <c r="K11" s="76">
        <f xml:space="preserve"> J11 + 1</f>
        <v>2</v>
      </c>
      <c r="L11" s="76">
        <f t="shared" ref="L11:O11" si="0" xml:space="preserve"> K11 + 1</f>
        <v>3</v>
      </c>
      <c r="M11" s="76">
        <f t="shared" si="0"/>
        <v>4</v>
      </c>
      <c r="N11" s="76">
        <f t="shared" si="0"/>
        <v>5</v>
      </c>
      <c r="O11" s="76">
        <f t="shared" si="0"/>
        <v>6</v>
      </c>
      <c r="P11" s="76">
        <f xml:space="preserve"> O11 + 1</f>
        <v>7</v>
      </c>
    </row>
    <row r="12" spans="1:16" s="68" customFormat="1">
      <c r="A12" s="66"/>
      <c r="B12" s="47"/>
      <c r="C12" s="65"/>
      <c r="D12" s="67"/>
      <c r="E12" s="22" t="s">
        <v>243</v>
      </c>
      <c r="F12" s="68">
        <f xml:space="preserve"> MAX(J11:P11)</f>
        <v>7</v>
      </c>
      <c r="G12" s="68" t="s">
        <v>244</v>
      </c>
    </row>
    <row r="13" spans="1:16" s="68" customFormat="1">
      <c r="A13" s="66"/>
      <c r="B13" s="47"/>
      <c r="C13" s="65"/>
      <c r="D13" s="67"/>
      <c r="E13" s="22"/>
    </row>
    <row r="14" spans="1:16" s="82" customFormat="1">
      <c r="A14" s="78"/>
      <c r="B14" s="79"/>
      <c r="C14" s="80"/>
      <c r="D14" s="81"/>
      <c r="E14" s="22" t="str">
        <f t="shared" ref="E14:P14" si="1" xml:space="preserve"> E$11</f>
        <v>Model column counter</v>
      </c>
      <c r="F14" s="82">
        <f t="shared" si="1"/>
        <v>0</v>
      </c>
      <c r="G14" s="82" t="str">
        <f t="shared" si="1"/>
        <v>counter</v>
      </c>
      <c r="H14" s="82">
        <f t="shared" si="1"/>
        <v>0</v>
      </c>
      <c r="I14" s="82">
        <f t="shared" si="1"/>
        <v>0</v>
      </c>
      <c r="J14" s="82">
        <f t="shared" si="1"/>
        <v>1</v>
      </c>
      <c r="K14" s="82">
        <f t="shared" si="1"/>
        <v>2</v>
      </c>
      <c r="L14" s="82">
        <f t="shared" si="1"/>
        <v>3</v>
      </c>
      <c r="M14" s="82">
        <f t="shared" si="1"/>
        <v>4</v>
      </c>
      <c r="N14" s="82">
        <f t="shared" si="1"/>
        <v>5</v>
      </c>
      <c r="O14" s="82">
        <f t="shared" si="1"/>
        <v>6</v>
      </c>
      <c r="P14" s="82">
        <f t="shared" si="1"/>
        <v>7</v>
      </c>
    </row>
    <row r="15" spans="1:16">
      <c r="A15" s="66"/>
      <c r="B15" s="57"/>
      <c r="C15" s="58"/>
      <c r="E15" s="29" t="s">
        <v>245</v>
      </c>
      <c r="G15" s="17" t="s">
        <v>246</v>
      </c>
      <c r="H15" s="17">
        <f xml:space="preserve"> SUM(J15:P15)</f>
        <v>1</v>
      </c>
      <c r="J15" s="17">
        <f t="shared" ref="J15:P15" si="2" xml:space="preserve"> IF( J14 = 1, 1, 0)</f>
        <v>1</v>
      </c>
      <c r="K15" s="17">
        <f xml:space="preserve"> IF( K14 = 1, 1, 0)</f>
        <v>0</v>
      </c>
      <c r="L15" s="17">
        <f t="shared" si="2"/>
        <v>0</v>
      </c>
      <c r="M15" s="17">
        <f t="shared" si="2"/>
        <v>0</v>
      </c>
      <c r="N15" s="17">
        <f t="shared" si="2"/>
        <v>0</v>
      </c>
      <c r="O15" s="17">
        <f t="shared" si="2"/>
        <v>0</v>
      </c>
      <c r="P15" s="17">
        <f t="shared" si="2"/>
        <v>0</v>
      </c>
    </row>
    <row r="16" spans="1:16">
      <c r="A16" s="66"/>
      <c r="B16" s="57"/>
      <c r="C16" s="58"/>
    </row>
    <row r="17" spans="1:16" s="88" customFormat="1">
      <c r="A17" s="83"/>
      <c r="B17" s="84"/>
      <c r="C17" s="85"/>
      <c r="D17" s="86"/>
      <c r="E17" s="87" t="str">
        <f xml:space="preserve"> InpActive!E$10</f>
        <v>First date of time ruler</v>
      </c>
      <c r="F17" s="88">
        <f xml:space="preserve"> InpActive!F$10</f>
        <v>43556</v>
      </c>
      <c r="G17" s="88" t="str">
        <f xml:space="preserve"> InpActive!G$10</f>
        <v>date</v>
      </c>
      <c r="I17" s="89"/>
    </row>
    <row r="18" spans="1:16" s="31" customFormat="1">
      <c r="A18" s="83"/>
      <c r="B18" s="84"/>
      <c r="C18" s="85"/>
      <c r="D18" s="86"/>
      <c r="E18" s="29" t="s">
        <v>247</v>
      </c>
      <c r="F18" s="31">
        <f xml:space="preserve"> DATE(YEAR(F17), MONTH(F17), 1)</f>
        <v>43556</v>
      </c>
      <c r="G18" s="31" t="s">
        <v>248</v>
      </c>
      <c r="I18" s="33"/>
      <c r="J18" s="33"/>
      <c r="K18" s="33"/>
      <c r="L18" s="33"/>
      <c r="M18" s="33"/>
      <c r="N18" s="33"/>
      <c r="O18" s="33"/>
      <c r="P18" s="33"/>
    </row>
    <row r="19" spans="1:16" s="88" customFormat="1">
      <c r="A19" s="83"/>
      <c r="B19" s="84"/>
      <c r="C19" s="85"/>
      <c r="D19" s="86"/>
      <c r="E19" s="87"/>
      <c r="I19" s="89"/>
    </row>
    <row r="20" spans="1:16" s="31" customFormat="1">
      <c r="A20" s="83"/>
      <c r="B20" s="84"/>
      <c r="C20" s="85"/>
      <c r="D20" s="86"/>
      <c r="E20" s="29" t="str">
        <f xml:space="preserve"> E$18</f>
        <v>First model period BEG</v>
      </c>
      <c r="F20" s="31">
        <f xml:space="preserve"> F$18</f>
        <v>43556</v>
      </c>
      <c r="G20" s="31" t="str">
        <f xml:space="preserve"> G$18</f>
        <v>month</v>
      </c>
      <c r="I20" s="33"/>
    </row>
    <row r="21" spans="1:16">
      <c r="A21" s="66"/>
      <c r="B21" s="57"/>
      <c r="C21" s="58"/>
      <c r="E21" s="29" t="str">
        <f t="shared" ref="E21:P21" si="3" xml:space="preserve"> E$15</f>
        <v>First model column flag</v>
      </c>
      <c r="F21" s="17">
        <f t="shared" si="3"/>
        <v>0</v>
      </c>
      <c r="G21" s="17" t="str">
        <f t="shared" si="3"/>
        <v>flag</v>
      </c>
      <c r="H21" s="17">
        <f t="shared" si="3"/>
        <v>1</v>
      </c>
      <c r="I21" s="17">
        <f t="shared" si="3"/>
        <v>0</v>
      </c>
      <c r="J21" s="17">
        <f t="shared" si="3"/>
        <v>1</v>
      </c>
      <c r="K21" s="17">
        <f t="shared" si="3"/>
        <v>0</v>
      </c>
      <c r="L21" s="17">
        <f t="shared" si="3"/>
        <v>0</v>
      </c>
      <c r="M21" s="17">
        <f t="shared" si="3"/>
        <v>0</v>
      </c>
      <c r="N21" s="17">
        <f t="shared" si="3"/>
        <v>0</v>
      </c>
      <c r="O21" s="17">
        <f t="shared" si="3"/>
        <v>0</v>
      </c>
      <c r="P21" s="17">
        <f t="shared" si="3"/>
        <v>0</v>
      </c>
    </row>
    <row r="22" spans="1:16" s="32" customFormat="1">
      <c r="A22" s="90"/>
      <c r="B22" s="91"/>
      <c r="C22" s="92"/>
      <c r="D22" s="93"/>
      <c r="E22" s="29" t="s">
        <v>249</v>
      </c>
      <c r="G22" s="32" t="s">
        <v>99</v>
      </c>
      <c r="J22" s="32">
        <f xml:space="preserve"> IF( J21 = 1, $F20, I23 + 1)</f>
        <v>43556</v>
      </c>
      <c r="K22" s="32">
        <f t="shared" ref="K22:O22" si="4" xml:space="preserve"> IF( K21 = 1, $F20, J23 + 1)</f>
        <v>43922</v>
      </c>
      <c r="L22" s="32">
        <f t="shared" si="4"/>
        <v>44287</v>
      </c>
      <c r="M22" s="32">
        <f t="shared" si="4"/>
        <v>44652</v>
      </c>
      <c r="N22" s="32">
        <f t="shared" si="4"/>
        <v>45017</v>
      </c>
      <c r="O22" s="32">
        <f t="shared" si="4"/>
        <v>45383</v>
      </c>
      <c r="P22" s="32">
        <f xml:space="preserve"> IF( P21 = 1, $F20, O23 + 1)</f>
        <v>45748</v>
      </c>
    </row>
    <row r="23" spans="1:16" s="99" customFormat="1">
      <c r="A23" s="90"/>
      <c r="B23" s="94"/>
      <c r="C23" s="95"/>
      <c r="D23" s="96"/>
      <c r="E23" s="97" t="s">
        <v>250</v>
      </c>
      <c r="F23" s="98"/>
      <c r="G23" s="99" t="s">
        <v>99</v>
      </c>
      <c r="I23" s="100"/>
      <c r="J23" s="99">
        <f t="shared" ref="J23:P23" si="5" xml:space="preserve"> DATE(YEAR(J22), MONTH(J22) + 12, DAY(1) - 1)</f>
        <v>43921</v>
      </c>
      <c r="K23" s="99">
        <f t="shared" si="5"/>
        <v>44286</v>
      </c>
      <c r="L23" s="99">
        <f t="shared" si="5"/>
        <v>44651</v>
      </c>
      <c r="M23" s="99">
        <f t="shared" si="5"/>
        <v>45016</v>
      </c>
      <c r="N23" s="99">
        <f t="shared" si="5"/>
        <v>45382</v>
      </c>
      <c r="O23" s="99">
        <f t="shared" si="5"/>
        <v>45747</v>
      </c>
      <c r="P23" s="99">
        <f t="shared" si="5"/>
        <v>46112</v>
      </c>
    </row>
    <row r="24" spans="1:16" s="41" customFormat="1">
      <c r="A24" s="90"/>
      <c r="B24" s="94"/>
      <c r="C24" s="95"/>
      <c r="D24" s="96"/>
      <c r="E24" s="22"/>
    </row>
    <row r="25" spans="1:16" s="41" customFormat="1">
      <c r="A25" s="90"/>
      <c r="B25" s="94"/>
      <c r="C25" s="95"/>
      <c r="D25" s="96"/>
      <c r="E25" s="22" t="str">
        <f t="shared" ref="E25:P25" si="6" xml:space="preserve"> E$23</f>
        <v>Model Period END</v>
      </c>
      <c r="F25" s="41">
        <f t="shared" si="6"/>
        <v>0</v>
      </c>
      <c r="G25" s="41" t="str">
        <f t="shared" si="6"/>
        <v>date</v>
      </c>
      <c r="H25" s="41">
        <f t="shared" si="6"/>
        <v>0</v>
      </c>
      <c r="I25" s="41">
        <f t="shared" si="6"/>
        <v>0</v>
      </c>
      <c r="J25" s="41">
        <f t="shared" si="6"/>
        <v>43921</v>
      </c>
      <c r="K25" s="41">
        <f t="shared" si="6"/>
        <v>44286</v>
      </c>
      <c r="L25" s="41">
        <f t="shared" si="6"/>
        <v>44651</v>
      </c>
      <c r="M25" s="41">
        <f t="shared" si="6"/>
        <v>45016</v>
      </c>
      <c r="N25" s="41">
        <f t="shared" si="6"/>
        <v>45382</v>
      </c>
      <c r="O25" s="41">
        <f t="shared" si="6"/>
        <v>45747</v>
      </c>
      <c r="P25" s="41">
        <f t="shared" si="6"/>
        <v>46112</v>
      </c>
    </row>
    <row r="26" spans="1:16" s="41" customFormat="1">
      <c r="A26" s="90"/>
      <c r="B26" s="94"/>
      <c r="C26" s="95"/>
      <c r="D26" s="96" t="s">
        <v>251</v>
      </c>
      <c r="E26" s="22" t="str">
        <f t="shared" ref="E26:P26" si="7" xml:space="preserve"> E$22</f>
        <v>Model Period BEG</v>
      </c>
      <c r="F26" s="41">
        <f t="shared" si="7"/>
        <v>0</v>
      </c>
      <c r="G26" s="41" t="str">
        <f t="shared" si="7"/>
        <v>date</v>
      </c>
      <c r="H26" s="41">
        <f t="shared" si="7"/>
        <v>0</v>
      </c>
      <c r="I26" s="41">
        <f t="shared" si="7"/>
        <v>0</v>
      </c>
      <c r="J26" s="41">
        <f t="shared" si="7"/>
        <v>43556</v>
      </c>
      <c r="K26" s="41">
        <f t="shared" si="7"/>
        <v>43922</v>
      </c>
      <c r="L26" s="41">
        <f t="shared" si="7"/>
        <v>44287</v>
      </c>
      <c r="M26" s="41">
        <f t="shared" si="7"/>
        <v>44652</v>
      </c>
      <c r="N26" s="41">
        <f t="shared" si="7"/>
        <v>45017</v>
      </c>
      <c r="O26" s="41">
        <f t="shared" si="7"/>
        <v>45383</v>
      </c>
      <c r="P26" s="41">
        <f t="shared" si="7"/>
        <v>45748</v>
      </c>
    </row>
    <row r="27" spans="1:16" s="105" customFormat="1">
      <c r="A27" s="101"/>
      <c r="B27" s="102"/>
      <c r="C27" s="103"/>
      <c r="D27" s="104"/>
      <c r="E27" s="22" t="s">
        <v>252</v>
      </c>
      <c r="G27" s="105" t="s">
        <v>253</v>
      </c>
      <c r="H27" s="106">
        <f xml:space="preserve"> SUM(J27:P27)</f>
        <v>2557</v>
      </c>
      <c r="J27" s="106">
        <f t="shared" ref="J27:P27" si="8" xml:space="preserve"> J25 - J26 + 1</f>
        <v>366</v>
      </c>
      <c r="K27" s="106">
        <f t="shared" si="8"/>
        <v>365</v>
      </c>
      <c r="L27" s="106">
        <f t="shared" si="8"/>
        <v>365</v>
      </c>
      <c r="M27" s="106">
        <f t="shared" si="8"/>
        <v>365</v>
      </c>
      <c r="N27" s="106">
        <f t="shared" si="8"/>
        <v>366</v>
      </c>
      <c r="O27" s="106">
        <f t="shared" si="8"/>
        <v>365</v>
      </c>
      <c r="P27" s="106">
        <f t="shared" si="8"/>
        <v>365</v>
      </c>
    </row>
    <row r="28" spans="1:16" s="70" customFormat="1">
      <c r="A28" s="107"/>
      <c r="B28" s="54"/>
      <c r="C28" s="55"/>
      <c r="D28" s="56"/>
      <c r="E28" s="69"/>
      <c r="G28" s="71"/>
    </row>
    <row r="29" spans="1:16" s="70" customFormat="1">
      <c r="A29" s="107"/>
      <c r="B29" s="54"/>
      <c r="C29" s="55"/>
      <c r="D29" s="56"/>
      <c r="E29" s="69"/>
      <c r="G29" s="71"/>
    </row>
    <row r="30" spans="1:16" s="41" customFormat="1">
      <c r="A30" s="90" t="s">
        <v>254</v>
      </c>
      <c r="B30" s="94"/>
      <c r="C30" s="95"/>
      <c r="D30" s="96"/>
      <c r="E30" s="22"/>
    </row>
    <row r="31" spans="1:16" s="41" customFormat="1">
      <c r="A31" s="90"/>
      <c r="B31" s="94"/>
      <c r="C31" s="95"/>
      <c r="D31" s="96"/>
      <c r="E31" s="22"/>
    </row>
    <row r="32" spans="1:16" s="89" customFormat="1">
      <c r="A32" s="83"/>
      <c r="B32" s="108"/>
      <c r="C32" s="109"/>
      <c r="D32" s="110"/>
      <c r="E32" s="111" t="str">
        <f xml:space="preserve"> InpActive!E$12</f>
        <v>Last Pre Forecast Date</v>
      </c>
      <c r="F32" s="89">
        <f xml:space="preserve"> InpActive!F$12</f>
        <v>43921</v>
      </c>
      <c r="G32" s="89" t="str">
        <f xml:space="preserve"> InpActive!G$12</f>
        <v>date</v>
      </c>
    </row>
    <row r="33" spans="1:16" s="113" customFormat="1">
      <c r="A33" s="90"/>
      <c r="B33" s="91"/>
      <c r="C33" s="92"/>
      <c r="D33" s="93"/>
      <c r="E33" s="112" t="str">
        <f t="shared" ref="E33:P33" si="9" xml:space="preserve"> E$23</f>
        <v>Model Period END</v>
      </c>
      <c r="F33" s="113">
        <f t="shared" si="9"/>
        <v>0</v>
      </c>
      <c r="G33" s="113" t="str">
        <f t="shared" si="9"/>
        <v>date</v>
      </c>
      <c r="H33" s="113">
        <f t="shared" si="9"/>
        <v>0</v>
      </c>
      <c r="I33" s="113">
        <f t="shared" si="9"/>
        <v>0</v>
      </c>
      <c r="J33" s="113">
        <f t="shared" si="9"/>
        <v>43921</v>
      </c>
      <c r="K33" s="113">
        <f t="shared" si="9"/>
        <v>44286</v>
      </c>
      <c r="L33" s="113">
        <f t="shared" si="9"/>
        <v>44651</v>
      </c>
      <c r="M33" s="113">
        <f t="shared" si="9"/>
        <v>45016</v>
      </c>
      <c r="N33" s="113">
        <f t="shared" si="9"/>
        <v>45382</v>
      </c>
      <c r="O33" s="113">
        <f t="shared" si="9"/>
        <v>45747</v>
      </c>
      <c r="P33" s="113">
        <f t="shared" si="9"/>
        <v>46112</v>
      </c>
    </row>
    <row r="34" spans="1:16">
      <c r="A34" s="66"/>
      <c r="B34" s="57"/>
      <c r="C34" s="58"/>
      <c r="E34" s="29" t="s">
        <v>255</v>
      </c>
      <c r="G34" s="17" t="s">
        <v>246</v>
      </c>
      <c r="H34" s="17">
        <f xml:space="preserve"> SUM(J34:P34)</f>
        <v>1</v>
      </c>
      <c r="J34" s="17">
        <f t="shared" ref="J34:P34" si="10" xml:space="preserve"> IF(J33 = $F32, 1, 0)</f>
        <v>1</v>
      </c>
      <c r="K34" s="17">
        <f t="shared" si="10"/>
        <v>0</v>
      </c>
      <c r="L34" s="17">
        <f t="shared" si="10"/>
        <v>0</v>
      </c>
      <c r="M34" s="17">
        <f t="shared" si="10"/>
        <v>0</v>
      </c>
      <c r="N34" s="17">
        <f t="shared" si="10"/>
        <v>0</v>
      </c>
      <c r="O34" s="17">
        <f t="shared" si="10"/>
        <v>0</v>
      </c>
      <c r="P34" s="17">
        <f t="shared" si="10"/>
        <v>0</v>
      </c>
    </row>
    <row r="35" spans="1:16">
      <c r="A35" s="66"/>
      <c r="B35" s="57"/>
      <c r="C35" s="58"/>
      <c r="E35" s="29" t="s">
        <v>256</v>
      </c>
      <c r="G35" s="17" t="s">
        <v>246</v>
      </c>
      <c r="H35" s="17">
        <f xml:space="preserve"> SUM(J35:P35)</f>
        <v>1</v>
      </c>
      <c r="J35" s="17">
        <f xml:space="preserve"> IF($F32 &gt;= J33, 1, 0)</f>
        <v>1</v>
      </c>
      <c r="K35" s="17">
        <f t="shared" ref="K35:P35" si="11" xml:space="preserve"> IF($F32 &gt;= K33, 1, 0)</f>
        <v>0</v>
      </c>
      <c r="L35" s="17">
        <f t="shared" si="11"/>
        <v>0</v>
      </c>
      <c r="M35" s="17">
        <f t="shared" si="11"/>
        <v>0</v>
      </c>
      <c r="N35" s="17">
        <f t="shared" si="11"/>
        <v>0</v>
      </c>
      <c r="O35" s="17">
        <f t="shared" si="11"/>
        <v>0</v>
      </c>
      <c r="P35" s="17">
        <f t="shared" si="11"/>
        <v>0</v>
      </c>
    </row>
    <row r="36" spans="1:16" s="68" customFormat="1">
      <c r="A36" s="66"/>
      <c r="B36" s="47"/>
      <c r="C36" s="65"/>
      <c r="D36" s="67"/>
      <c r="E36" s="22" t="s">
        <v>257</v>
      </c>
      <c r="F36" s="106">
        <f xml:space="preserve"> SUM(J35:P35)</f>
        <v>1</v>
      </c>
      <c r="G36" s="68" t="s">
        <v>258</v>
      </c>
    </row>
    <row r="37" spans="1:16" s="68" customFormat="1">
      <c r="A37" s="66"/>
      <c r="B37" s="47"/>
      <c r="C37" s="65"/>
      <c r="D37" s="67"/>
      <c r="E37" s="22"/>
    </row>
    <row r="38" spans="1:16" s="88" customFormat="1">
      <c r="A38" s="114"/>
      <c r="B38" s="84"/>
      <c r="C38" s="85"/>
      <c r="D38" s="86"/>
      <c r="E38" s="87" t="str">
        <f xml:space="preserve"> InpActive!E$14</f>
        <v>Acquisition date (midnight)</v>
      </c>
      <c r="F38" s="88">
        <f xml:space="preserve"> InpActive!F$14</f>
        <v>43921</v>
      </c>
      <c r="G38" s="88" t="str">
        <f xml:space="preserve"> InpActive!G$14</f>
        <v>date</v>
      </c>
    </row>
    <row r="39" spans="1:16" s="113" customFormat="1">
      <c r="A39" s="90"/>
      <c r="B39" s="91"/>
      <c r="C39" s="92"/>
      <c r="D39" s="93"/>
      <c r="E39" s="112" t="str">
        <f t="shared" ref="E39:P39" si="12" xml:space="preserve"> E$23</f>
        <v>Model Period END</v>
      </c>
      <c r="F39" s="113">
        <f t="shared" si="12"/>
        <v>0</v>
      </c>
      <c r="G39" s="113" t="str">
        <f t="shared" si="12"/>
        <v>date</v>
      </c>
      <c r="H39" s="113">
        <f t="shared" si="12"/>
        <v>0</v>
      </c>
      <c r="I39" s="113">
        <f t="shared" si="12"/>
        <v>0</v>
      </c>
      <c r="J39" s="113">
        <f t="shared" si="12"/>
        <v>43921</v>
      </c>
      <c r="K39" s="113">
        <f t="shared" si="12"/>
        <v>44286</v>
      </c>
      <c r="L39" s="113">
        <f t="shared" si="12"/>
        <v>44651</v>
      </c>
      <c r="M39" s="113">
        <f t="shared" si="12"/>
        <v>45016</v>
      </c>
      <c r="N39" s="113">
        <f t="shared" si="12"/>
        <v>45382</v>
      </c>
      <c r="O39" s="113">
        <f t="shared" si="12"/>
        <v>45747</v>
      </c>
      <c r="P39" s="113">
        <f t="shared" si="12"/>
        <v>46112</v>
      </c>
    </row>
    <row r="40" spans="1:16" s="116" customFormat="1">
      <c r="A40" s="66"/>
      <c r="B40" s="57"/>
      <c r="C40" s="58"/>
      <c r="D40" s="48"/>
      <c r="E40" s="115" t="s">
        <v>259</v>
      </c>
      <c r="G40" s="116" t="s">
        <v>246</v>
      </c>
      <c r="H40" s="116">
        <f xml:space="preserve"> SUM(J40:P40)</f>
        <v>1</v>
      </c>
      <c r="J40" s="116">
        <f t="shared" ref="J40:P40" si="13" xml:space="preserve"> IF(J39 = $F38, 1, 0)</f>
        <v>1</v>
      </c>
      <c r="K40" s="116">
        <f t="shared" si="13"/>
        <v>0</v>
      </c>
      <c r="L40" s="116">
        <f t="shared" si="13"/>
        <v>0</v>
      </c>
      <c r="M40" s="116">
        <f t="shared" si="13"/>
        <v>0</v>
      </c>
      <c r="N40" s="116">
        <f t="shared" si="13"/>
        <v>0</v>
      </c>
      <c r="O40" s="116">
        <f t="shared" si="13"/>
        <v>0</v>
      </c>
      <c r="P40" s="116">
        <f t="shared" si="13"/>
        <v>0</v>
      </c>
    </row>
    <row r="41" spans="1:16" s="41" customFormat="1">
      <c r="A41" s="90"/>
      <c r="B41" s="94"/>
      <c r="C41" s="95"/>
      <c r="D41" s="96"/>
      <c r="E41" s="22"/>
    </row>
    <row r="42" spans="1:16" s="41" customFormat="1">
      <c r="A42" s="90"/>
      <c r="B42" s="94"/>
      <c r="C42" s="95"/>
      <c r="D42" s="96"/>
      <c r="E42" s="22"/>
    </row>
    <row r="43" spans="1:16" s="68" customFormat="1">
      <c r="A43" s="66" t="s">
        <v>260</v>
      </c>
      <c r="B43" s="47"/>
      <c r="C43" s="65"/>
      <c r="D43" s="67"/>
      <c r="E43" s="22"/>
    </row>
    <row r="44" spans="1:16" s="68" customFormat="1">
      <c r="A44" s="66"/>
      <c r="B44" s="47"/>
      <c r="C44" s="65"/>
      <c r="D44" s="67"/>
      <c r="E44" s="22"/>
    </row>
    <row r="45" spans="1:16">
      <c r="E45" s="29" t="str">
        <f t="shared" ref="E45:P45" si="14" xml:space="preserve"> E$34</f>
        <v>Last Pre Forecast Flag</v>
      </c>
      <c r="F45" s="17">
        <f t="shared" si="14"/>
        <v>0</v>
      </c>
      <c r="G45" s="17" t="str">
        <f t="shared" si="14"/>
        <v>flag</v>
      </c>
      <c r="H45" s="17">
        <f t="shared" si="14"/>
        <v>1</v>
      </c>
      <c r="I45" s="17">
        <f t="shared" si="14"/>
        <v>0</v>
      </c>
      <c r="J45" s="17">
        <f t="shared" si="14"/>
        <v>1</v>
      </c>
      <c r="K45" s="17">
        <f t="shared" si="14"/>
        <v>0</v>
      </c>
      <c r="L45" s="17">
        <f t="shared" si="14"/>
        <v>0</v>
      </c>
      <c r="M45" s="17">
        <f t="shared" si="14"/>
        <v>0</v>
      </c>
      <c r="N45" s="17">
        <f t="shared" si="14"/>
        <v>0</v>
      </c>
      <c r="O45" s="17">
        <f t="shared" si="14"/>
        <v>0</v>
      </c>
      <c r="P45" s="17">
        <f t="shared" si="14"/>
        <v>0</v>
      </c>
    </row>
    <row r="46" spans="1:16">
      <c r="E46" s="29" t="s">
        <v>261</v>
      </c>
      <c r="G46" s="17" t="s">
        <v>246</v>
      </c>
      <c r="H46" s="17">
        <f xml:space="preserve"> SUM(J46:P46)</f>
        <v>1</v>
      </c>
      <c r="J46" s="17">
        <f xml:space="preserve"> I45</f>
        <v>0</v>
      </c>
      <c r="K46" s="17">
        <f t="shared" ref="K46:O46" si="15" xml:space="preserve"> J45</f>
        <v>1</v>
      </c>
      <c r="L46" s="17">
        <f t="shared" si="15"/>
        <v>0</v>
      </c>
      <c r="M46" s="17">
        <f t="shared" si="15"/>
        <v>0</v>
      </c>
      <c r="N46" s="17">
        <f t="shared" si="15"/>
        <v>0</v>
      </c>
      <c r="O46" s="17">
        <f t="shared" si="15"/>
        <v>0</v>
      </c>
      <c r="P46" s="17">
        <f xml:space="preserve"> O45</f>
        <v>0</v>
      </c>
    </row>
    <row r="47" spans="1:16"/>
    <row r="48" spans="1:16" s="89" customFormat="1">
      <c r="A48" s="83"/>
      <c r="B48" s="108"/>
      <c r="C48" s="109"/>
      <c r="D48" s="110"/>
      <c r="E48" s="111" t="str">
        <f>InpActive!E$16</f>
        <v>Last forecast date</v>
      </c>
      <c r="F48" s="89">
        <f>InpActive!F$16</f>
        <v>45747</v>
      </c>
      <c r="G48" s="89" t="str">
        <f>InpActive!G$16</f>
        <v>date</v>
      </c>
    </row>
    <row r="49" spans="1:16">
      <c r="E49" s="117" t="str">
        <f t="shared" ref="E49:P49" si="16" xml:space="preserve"> E$23</f>
        <v>Model Period END</v>
      </c>
      <c r="F49" s="118">
        <f t="shared" si="16"/>
        <v>0</v>
      </c>
      <c r="G49" s="118" t="str">
        <f t="shared" si="16"/>
        <v>date</v>
      </c>
      <c r="H49" s="118">
        <f t="shared" si="16"/>
        <v>0</v>
      </c>
      <c r="I49" s="119">
        <f t="shared" si="16"/>
        <v>0</v>
      </c>
      <c r="J49" s="118">
        <f t="shared" si="16"/>
        <v>43921</v>
      </c>
      <c r="K49" s="118">
        <f t="shared" si="16"/>
        <v>44286</v>
      </c>
      <c r="L49" s="118">
        <f t="shared" si="16"/>
        <v>44651</v>
      </c>
      <c r="M49" s="118">
        <f t="shared" si="16"/>
        <v>45016</v>
      </c>
      <c r="N49" s="118">
        <f t="shared" si="16"/>
        <v>45382</v>
      </c>
      <c r="O49" s="118">
        <f t="shared" si="16"/>
        <v>45747</v>
      </c>
      <c r="P49" s="118">
        <f t="shared" si="16"/>
        <v>46112</v>
      </c>
    </row>
    <row r="50" spans="1:16">
      <c r="E50" s="22" t="s">
        <v>262</v>
      </c>
      <c r="G50" s="17" t="s">
        <v>246</v>
      </c>
      <c r="H50" s="17">
        <f xml:space="preserve"> SUM(J50:P50)</f>
        <v>1</v>
      </c>
      <c r="J50" s="17">
        <f xml:space="preserve"> IF(AND($F48 &gt; I49, $F48 &lt;= J49), 1, 0)</f>
        <v>0</v>
      </c>
      <c r="K50" s="17">
        <f t="shared" ref="K50:O50" si="17" xml:space="preserve"> IF(AND($F48 &gt; J49, $F48 &lt;= K49), 1, 0)</f>
        <v>0</v>
      </c>
      <c r="L50" s="17">
        <f t="shared" si="17"/>
        <v>0</v>
      </c>
      <c r="M50" s="17">
        <f t="shared" si="17"/>
        <v>0</v>
      </c>
      <c r="N50" s="17">
        <f t="shared" si="17"/>
        <v>0</v>
      </c>
      <c r="O50" s="17">
        <f t="shared" si="17"/>
        <v>1</v>
      </c>
      <c r="P50" s="17">
        <f xml:space="preserve"> IF(AND($F48 &gt; O49, $F48 &lt;= P49), 1, 0)</f>
        <v>0</v>
      </c>
    </row>
    <row r="51" spans="1:16">
      <c r="E51" s="22"/>
    </row>
    <row r="52" spans="1:16">
      <c r="E52" s="22" t="str">
        <f t="shared" ref="E52:P52" si="18" xml:space="preserve"> E$46</f>
        <v>1st Forecast Period Flag</v>
      </c>
      <c r="F52" s="68">
        <f t="shared" si="18"/>
        <v>0</v>
      </c>
      <c r="G52" s="68" t="str">
        <f t="shared" si="18"/>
        <v>flag</v>
      </c>
      <c r="H52" s="68">
        <f t="shared" si="18"/>
        <v>1</v>
      </c>
      <c r="I52" s="68">
        <f t="shared" si="18"/>
        <v>0</v>
      </c>
      <c r="J52" s="68">
        <f t="shared" si="18"/>
        <v>0</v>
      </c>
      <c r="K52" s="68">
        <f t="shared" si="18"/>
        <v>1</v>
      </c>
      <c r="L52" s="68">
        <f t="shared" si="18"/>
        <v>0</v>
      </c>
      <c r="M52" s="68">
        <f t="shared" si="18"/>
        <v>0</v>
      </c>
      <c r="N52" s="68">
        <f t="shared" si="18"/>
        <v>0</v>
      </c>
      <c r="O52" s="68">
        <f t="shared" si="18"/>
        <v>0</v>
      </c>
      <c r="P52" s="68">
        <f t="shared" si="18"/>
        <v>0</v>
      </c>
    </row>
    <row r="53" spans="1:16">
      <c r="E53" s="22" t="str">
        <f t="shared" ref="E53:P53" si="19" xml:space="preserve"> E$50</f>
        <v>Last Forecast Period Flag</v>
      </c>
      <c r="F53" s="68">
        <f t="shared" si="19"/>
        <v>0</v>
      </c>
      <c r="G53" s="68" t="str">
        <f t="shared" si="19"/>
        <v>flag</v>
      </c>
      <c r="H53" s="68">
        <f t="shared" si="19"/>
        <v>1</v>
      </c>
      <c r="I53" s="25">
        <f t="shared" si="19"/>
        <v>0</v>
      </c>
      <c r="J53" s="68">
        <f t="shared" si="19"/>
        <v>0</v>
      </c>
      <c r="K53" s="68">
        <f t="shared" si="19"/>
        <v>0</v>
      </c>
      <c r="L53" s="68">
        <f t="shared" si="19"/>
        <v>0</v>
      </c>
      <c r="M53" s="68">
        <f t="shared" si="19"/>
        <v>0</v>
      </c>
      <c r="N53" s="68">
        <f t="shared" si="19"/>
        <v>0</v>
      </c>
      <c r="O53" s="68">
        <f t="shared" si="19"/>
        <v>1</v>
      </c>
      <c r="P53" s="68">
        <f t="shared" si="19"/>
        <v>0</v>
      </c>
    </row>
    <row r="54" spans="1:16" s="120" customFormat="1">
      <c r="A54" s="46"/>
      <c r="B54" s="47"/>
      <c r="C54" s="65"/>
      <c r="D54" s="48"/>
      <c r="E54" s="97" t="s">
        <v>263</v>
      </c>
      <c r="G54" s="120" t="s">
        <v>246</v>
      </c>
      <c r="H54" s="120">
        <f xml:space="preserve"> SUM(J54:P54)</f>
        <v>5</v>
      </c>
      <c r="I54" s="121"/>
      <c r="J54" s="120">
        <f xml:space="preserve"> J52 - I53 + I54</f>
        <v>0</v>
      </c>
      <c r="K54" s="120">
        <f t="shared" ref="K54:O54" si="20" xml:space="preserve"> K52 - J53 + J54</f>
        <v>1</v>
      </c>
      <c r="L54" s="120">
        <f t="shared" si="20"/>
        <v>1</v>
      </c>
      <c r="M54" s="120">
        <f t="shared" si="20"/>
        <v>1</v>
      </c>
      <c r="N54" s="120">
        <f t="shared" si="20"/>
        <v>1</v>
      </c>
      <c r="O54" s="120">
        <f t="shared" si="20"/>
        <v>1</v>
      </c>
      <c r="P54" s="120">
        <f xml:space="preserve"> P52 - O53 + O54</f>
        <v>0</v>
      </c>
    </row>
    <row r="55" spans="1:16" s="68" customFormat="1">
      <c r="A55" s="66"/>
      <c r="B55" s="47"/>
      <c r="C55" s="65"/>
      <c r="D55" s="67"/>
      <c r="E55" s="22" t="s">
        <v>264</v>
      </c>
      <c r="F55" s="68">
        <f xml:space="preserve"> SUM(J54:P54)</f>
        <v>5</v>
      </c>
      <c r="G55" s="68" t="s">
        <v>258</v>
      </c>
    </row>
    <row r="56" spans="1:16" s="68" customFormat="1">
      <c r="A56" s="66"/>
      <c r="B56" s="47"/>
      <c r="C56" s="65"/>
      <c r="D56" s="67"/>
      <c r="E56" s="22"/>
    </row>
    <row r="57" spans="1:16" s="68" customFormat="1">
      <c r="A57" s="66"/>
      <c r="B57" s="47"/>
      <c r="C57" s="65"/>
      <c r="D57" s="67"/>
      <c r="E57" s="22" t="str">
        <f t="shared" ref="E57:P57" si="21" xml:space="preserve"> E$35</f>
        <v>Pre Forecast Period Flag</v>
      </c>
      <c r="F57" s="68">
        <f t="shared" si="21"/>
        <v>0</v>
      </c>
      <c r="G57" s="68" t="str">
        <f t="shared" si="21"/>
        <v>flag</v>
      </c>
      <c r="H57" s="68">
        <f t="shared" si="21"/>
        <v>1</v>
      </c>
      <c r="I57" s="68">
        <f t="shared" si="21"/>
        <v>0</v>
      </c>
      <c r="J57" s="68">
        <f t="shared" si="21"/>
        <v>1</v>
      </c>
      <c r="K57" s="68">
        <f t="shared" si="21"/>
        <v>0</v>
      </c>
      <c r="L57" s="68">
        <f t="shared" si="21"/>
        <v>0</v>
      </c>
      <c r="M57" s="68">
        <f t="shared" si="21"/>
        <v>0</v>
      </c>
      <c r="N57" s="68">
        <f t="shared" si="21"/>
        <v>0</v>
      </c>
      <c r="O57" s="68">
        <f t="shared" si="21"/>
        <v>0</v>
      </c>
      <c r="P57" s="68">
        <f t="shared" si="21"/>
        <v>0</v>
      </c>
    </row>
    <row r="58" spans="1:16" s="68" customFormat="1">
      <c r="A58" s="66"/>
      <c r="B58" s="47"/>
      <c r="C58" s="65"/>
      <c r="D58" s="67"/>
      <c r="E58" s="22" t="str">
        <f t="shared" ref="E58:P58" si="22" xml:space="preserve"> E$54</f>
        <v>Forecast Period Flag</v>
      </c>
      <c r="F58" s="68">
        <f t="shared" si="22"/>
        <v>0</v>
      </c>
      <c r="G58" s="68" t="str">
        <f t="shared" si="22"/>
        <v>flag</v>
      </c>
      <c r="H58" s="68">
        <f t="shared" si="22"/>
        <v>5</v>
      </c>
      <c r="I58" s="68">
        <f t="shared" si="22"/>
        <v>0</v>
      </c>
      <c r="J58" s="68">
        <f t="shared" si="22"/>
        <v>0</v>
      </c>
      <c r="K58" s="68">
        <f t="shared" si="22"/>
        <v>1</v>
      </c>
      <c r="L58" s="68">
        <f t="shared" si="22"/>
        <v>1</v>
      </c>
      <c r="M58" s="68">
        <f t="shared" si="22"/>
        <v>1</v>
      </c>
      <c r="N58" s="68">
        <f t="shared" si="22"/>
        <v>1</v>
      </c>
      <c r="O58" s="68">
        <f t="shared" si="22"/>
        <v>1</v>
      </c>
      <c r="P58" s="68">
        <f t="shared" si="22"/>
        <v>0</v>
      </c>
    </row>
    <row r="59" spans="1:16" s="68" customFormat="1">
      <c r="A59" s="66"/>
      <c r="B59" s="47"/>
      <c r="C59" s="65"/>
      <c r="D59" s="67"/>
      <c r="E59" s="22" t="s">
        <v>265</v>
      </c>
      <c r="G59" s="68" t="s">
        <v>246</v>
      </c>
      <c r="J59" s="68" t="str">
        <f t="shared" ref="J59:P59" si="23" xml:space="preserve"> IF(J57 = 1, "Pre Fcst", IF(J58 = 1, "Forecast", "Post-Fcst"))</f>
        <v>Pre Fcst</v>
      </c>
      <c r="K59" s="68" t="str">
        <f t="shared" si="23"/>
        <v>Forecast</v>
      </c>
      <c r="L59" s="68" t="str">
        <f t="shared" si="23"/>
        <v>Forecast</v>
      </c>
      <c r="M59" s="68" t="str">
        <f t="shared" si="23"/>
        <v>Forecast</v>
      </c>
      <c r="N59" s="68" t="str">
        <f t="shared" si="23"/>
        <v>Forecast</v>
      </c>
      <c r="O59" s="68" t="str">
        <f t="shared" si="23"/>
        <v>Forecast</v>
      </c>
      <c r="P59" s="68" t="str">
        <f t="shared" si="23"/>
        <v>Post-Fcst</v>
      </c>
    </row>
    <row r="60" spans="1:16" s="68" customFormat="1">
      <c r="A60" s="66"/>
      <c r="B60" s="47"/>
      <c r="C60" s="65"/>
      <c r="D60" s="67"/>
      <c r="E60" s="22"/>
    </row>
    <row r="61" spans="1:16" s="68" customFormat="1">
      <c r="A61" s="66"/>
      <c r="B61" s="47"/>
      <c r="C61" s="65"/>
      <c r="D61" s="67"/>
      <c r="E61" s="22"/>
    </row>
    <row r="62" spans="1:16" s="68" customFormat="1">
      <c r="A62" s="66" t="s">
        <v>266</v>
      </c>
      <c r="B62" s="47"/>
      <c r="C62" s="65"/>
      <c r="D62" s="67"/>
      <c r="E62" s="22"/>
    </row>
    <row r="63" spans="1:16" s="68" customFormat="1">
      <c r="A63" s="66"/>
      <c r="B63" s="47"/>
      <c r="C63" s="65"/>
      <c r="D63" s="67"/>
      <c r="E63" s="22"/>
    </row>
    <row r="64" spans="1:16" s="68" customFormat="1">
      <c r="A64" s="66"/>
      <c r="B64" s="47"/>
      <c r="C64" s="65"/>
      <c r="D64" s="67"/>
      <c r="E64" s="22" t="str">
        <f t="shared" ref="E64:P64" si="24" xml:space="preserve"> E$50</f>
        <v>Last Forecast Period Flag</v>
      </c>
      <c r="F64" s="68">
        <f t="shared" si="24"/>
        <v>0</v>
      </c>
      <c r="G64" s="68" t="str">
        <f t="shared" si="24"/>
        <v>flag</v>
      </c>
      <c r="H64" s="68">
        <f t="shared" si="24"/>
        <v>1</v>
      </c>
      <c r="I64" s="25">
        <f t="shared" si="24"/>
        <v>0</v>
      </c>
      <c r="J64" s="68">
        <f t="shared" si="24"/>
        <v>0</v>
      </c>
      <c r="K64" s="68">
        <f t="shared" si="24"/>
        <v>0</v>
      </c>
      <c r="L64" s="68">
        <f t="shared" si="24"/>
        <v>0</v>
      </c>
      <c r="M64" s="68">
        <f t="shared" si="24"/>
        <v>0</v>
      </c>
      <c r="N64" s="68">
        <f t="shared" si="24"/>
        <v>0</v>
      </c>
      <c r="O64" s="68">
        <f t="shared" si="24"/>
        <v>1</v>
      </c>
      <c r="P64" s="68">
        <f t="shared" si="24"/>
        <v>0</v>
      </c>
    </row>
    <row r="65" spans="1:16" s="68" customFormat="1">
      <c r="A65" s="66"/>
      <c r="B65" s="47"/>
      <c r="C65" s="65"/>
      <c r="D65" s="67"/>
      <c r="E65" s="22" t="s">
        <v>267</v>
      </c>
      <c r="G65" s="68" t="s">
        <v>246</v>
      </c>
      <c r="H65" s="68">
        <f xml:space="preserve"> SUM(J65:P65)</f>
        <v>1</v>
      </c>
      <c r="J65" s="68">
        <f xml:space="preserve"> I64</f>
        <v>0</v>
      </c>
      <c r="K65" s="68">
        <f t="shared" ref="K65:O65" si="25" xml:space="preserve"> J64</f>
        <v>0</v>
      </c>
      <c r="L65" s="68">
        <f t="shared" si="25"/>
        <v>0</v>
      </c>
      <c r="M65" s="68">
        <f t="shared" si="25"/>
        <v>0</v>
      </c>
      <c r="N65" s="68">
        <f t="shared" si="25"/>
        <v>0</v>
      </c>
      <c r="O65" s="68">
        <f t="shared" si="25"/>
        <v>0</v>
      </c>
      <c r="P65" s="68">
        <f xml:space="preserve"> O64</f>
        <v>1</v>
      </c>
    </row>
    <row r="66" spans="1:16" s="68" customFormat="1">
      <c r="A66" s="66"/>
      <c r="B66" s="47"/>
      <c r="C66" s="65"/>
      <c r="D66" s="67"/>
      <c r="E66" s="22"/>
    </row>
    <row r="67" spans="1:16" s="68" customFormat="1">
      <c r="A67" s="66"/>
      <c r="B67" s="47"/>
      <c r="C67" s="65"/>
      <c r="D67" s="67"/>
      <c r="E67" s="22" t="str">
        <f t="shared" ref="E67:P67" si="26" xml:space="preserve"> E$65</f>
        <v>1st Post Last Forecast Period Flag</v>
      </c>
      <c r="F67" s="68">
        <f t="shared" si="26"/>
        <v>0</v>
      </c>
      <c r="G67" s="68" t="str">
        <f t="shared" si="26"/>
        <v>flag</v>
      </c>
      <c r="H67" s="68">
        <f t="shared" si="26"/>
        <v>1</v>
      </c>
      <c r="I67" s="68">
        <f t="shared" si="26"/>
        <v>0</v>
      </c>
      <c r="J67" s="68">
        <f t="shared" si="26"/>
        <v>0</v>
      </c>
      <c r="K67" s="68">
        <f t="shared" si="26"/>
        <v>0</v>
      </c>
      <c r="L67" s="68">
        <f t="shared" si="26"/>
        <v>0</v>
      </c>
      <c r="M67" s="68">
        <f t="shared" si="26"/>
        <v>0</v>
      </c>
      <c r="N67" s="68">
        <f t="shared" si="26"/>
        <v>0</v>
      </c>
      <c r="O67" s="68">
        <f t="shared" si="26"/>
        <v>0</v>
      </c>
      <c r="P67" s="68">
        <f t="shared" si="26"/>
        <v>1</v>
      </c>
    </row>
    <row r="68" spans="1:16" s="68" customFormat="1">
      <c r="A68" s="66"/>
      <c r="B68" s="47"/>
      <c r="C68" s="65"/>
      <c r="D68" s="67"/>
      <c r="E68" s="22" t="s">
        <v>268</v>
      </c>
      <c r="G68" s="68" t="s">
        <v>246</v>
      </c>
      <c r="H68" s="68">
        <f xml:space="preserve"> SUM(J68:P68)</f>
        <v>1</v>
      </c>
      <c r="I68" s="25"/>
      <c r="J68" s="68">
        <f xml:space="preserve"> I68 + J67</f>
        <v>0</v>
      </c>
      <c r="K68" s="68">
        <f t="shared" ref="K68:O68" si="27" xml:space="preserve"> J68 + K67</f>
        <v>0</v>
      </c>
      <c r="L68" s="68">
        <f t="shared" si="27"/>
        <v>0</v>
      </c>
      <c r="M68" s="68">
        <f t="shared" si="27"/>
        <v>0</v>
      </c>
      <c r="N68" s="68">
        <f t="shared" si="27"/>
        <v>0</v>
      </c>
      <c r="O68" s="68">
        <f t="shared" si="27"/>
        <v>0</v>
      </c>
      <c r="P68" s="68">
        <f xml:space="preserve"> O68 + P67</f>
        <v>1</v>
      </c>
    </row>
    <row r="69" spans="1:16" s="68" customFormat="1">
      <c r="A69" s="66"/>
      <c r="B69" s="47"/>
      <c r="C69" s="65"/>
      <c r="D69" s="67"/>
      <c r="E69" s="22" t="s">
        <v>269</v>
      </c>
      <c r="F69" s="68">
        <f xml:space="preserve"> SUM(J68:P68)</f>
        <v>1</v>
      </c>
      <c r="G69" s="68" t="s">
        <v>258</v>
      </c>
    </row>
    <row r="70" spans="1:16"/>
    <row r="71" spans="1:16"/>
    <row r="72" spans="1:16" s="68" customFormat="1">
      <c r="A72" s="66" t="s">
        <v>270</v>
      </c>
      <c r="B72" s="47"/>
      <c r="C72" s="65"/>
      <c r="D72" s="67"/>
      <c r="E72" s="22"/>
    </row>
    <row r="73" spans="1:16"/>
    <row r="74" spans="1:16">
      <c r="E74" s="29" t="str">
        <f xml:space="preserve"> E$12</f>
        <v>Model Column Total</v>
      </c>
      <c r="F74" s="17">
        <f xml:space="preserve"> F$12</f>
        <v>7</v>
      </c>
      <c r="G74" s="17" t="str">
        <f xml:space="preserve"> G$12</f>
        <v>column</v>
      </c>
    </row>
    <row r="75" spans="1:16">
      <c r="D75" s="48" t="s">
        <v>251</v>
      </c>
      <c r="E75" s="29" t="str">
        <f xml:space="preserve"> E$36</f>
        <v>Pre Forecast Period Total</v>
      </c>
      <c r="F75" s="17">
        <f xml:space="preserve"> F$36</f>
        <v>1</v>
      </c>
      <c r="G75" s="17" t="str">
        <f xml:space="preserve"> G$36</f>
        <v>columns</v>
      </c>
    </row>
    <row r="76" spans="1:16">
      <c r="D76" s="48" t="s">
        <v>251</v>
      </c>
      <c r="E76" s="29" t="str">
        <f xml:space="preserve"> E$55</f>
        <v xml:space="preserve">Forecast Period Total </v>
      </c>
      <c r="F76" s="17">
        <f xml:space="preserve"> F$55</f>
        <v>5</v>
      </c>
      <c r="G76" s="17" t="str">
        <f xml:space="preserve"> G$55</f>
        <v>columns</v>
      </c>
    </row>
    <row r="77" spans="1:16">
      <c r="D77" s="48" t="s">
        <v>251</v>
      </c>
      <c r="E77" s="29" t="str">
        <f xml:space="preserve"> E$69</f>
        <v>Post Forecast Period Total</v>
      </c>
      <c r="F77" s="17">
        <f xml:space="preserve"> F$69</f>
        <v>1</v>
      </c>
      <c r="G77" s="17" t="str">
        <f xml:space="preserve"> G$69</f>
        <v>columns</v>
      </c>
    </row>
    <row r="78" spans="1:16" s="68" customFormat="1">
      <c r="A78" s="66"/>
      <c r="B78" s="47"/>
      <c r="C78" s="65"/>
      <c r="D78" s="67"/>
      <c r="E78" s="22" t="s">
        <v>271</v>
      </c>
      <c r="F78" s="122">
        <f xml:space="preserve"> IF(F74 - SUM(F75:F77) &lt;&gt; 0, 1, 0)</f>
        <v>0</v>
      </c>
      <c r="G78" s="68" t="s">
        <v>272</v>
      </c>
    </row>
    <row r="79" spans="1:16"/>
    <row r="80" spans="1:16"/>
    <row r="81" spans="1:16" s="68" customFormat="1">
      <c r="A81" s="66" t="s">
        <v>273</v>
      </c>
      <c r="B81" s="47"/>
      <c r="C81" s="65"/>
      <c r="D81" s="67"/>
      <c r="E81" s="22"/>
    </row>
    <row r="82" spans="1:16">
      <c r="C82" s="65" t="s">
        <v>274</v>
      </c>
    </row>
    <row r="83" spans="1:16" s="68" customFormat="1">
      <c r="A83" s="66"/>
      <c r="B83" s="47" t="s">
        <v>275</v>
      </c>
      <c r="C83" s="65"/>
      <c r="D83" s="67"/>
      <c r="E83" s="22"/>
    </row>
    <row r="84" spans="1:16" s="31" customFormat="1">
      <c r="A84" s="83"/>
      <c r="B84" s="84"/>
      <c r="C84" s="85"/>
      <c r="D84" s="86"/>
      <c r="E84" s="29" t="str">
        <f xml:space="preserve"> E$18</f>
        <v>First model period BEG</v>
      </c>
      <c r="F84" s="31">
        <f xml:space="preserve"> F$18</f>
        <v>43556</v>
      </c>
      <c r="G84" s="31" t="str">
        <f xml:space="preserve"> G$18</f>
        <v>month</v>
      </c>
      <c r="I84" s="33"/>
    </row>
    <row r="85" spans="1:16" s="89" customFormat="1">
      <c r="A85" s="83"/>
      <c r="B85" s="108"/>
      <c r="C85" s="109"/>
      <c r="D85" s="110"/>
      <c r="E85" s="111" t="str">
        <f>InpActive!E$20</f>
        <v>Operation Finish Date (midnight)</v>
      </c>
      <c r="F85" s="89">
        <f>InpActive!F$20</f>
        <v>45747</v>
      </c>
      <c r="G85" s="89" t="str">
        <f>InpActive!G$20</f>
        <v>date</v>
      </c>
    </row>
    <row r="86" spans="1:16" s="118" customFormat="1">
      <c r="A86" s="90"/>
      <c r="B86" s="94"/>
      <c r="C86" s="95"/>
      <c r="D86" s="96"/>
      <c r="E86" s="22" t="str">
        <f t="shared" ref="E86:P86" si="28" xml:space="preserve"> E$22</f>
        <v>Model Period BEG</v>
      </c>
      <c r="F86" s="41">
        <f t="shared" si="28"/>
        <v>0</v>
      </c>
      <c r="G86" s="41" t="str">
        <f t="shared" si="28"/>
        <v>date</v>
      </c>
      <c r="H86" s="41">
        <f t="shared" si="28"/>
        <v>0</v>
      </c>
      <c r="I86" s="41">
        <f t="shared" si="28"/>
        <v>0</v>
      </c>
      <c r="J86" s="41">
        <f t="shared" si="28"/>
        <v>43556</v>
      </c>
      <c r="K86" s="41">
        <f t="shared" si="28"/>
        <v>43922</v>
      </c>
      <c r="L86" s="41">
        <f t="shared" si="28"/>
        <v>44287</v>
      </c>
      <c r="M86" s="41">
        <f t="shared" si="28"/>
        <v>44652</v>
      </c>
      <c r="N86" s="41">
        <f t="shared" si="28"/>
        <v>45017</v>
      </c>
      <c r="O86" s="41">
        <f t="shared" si="28"/>
        <v>45383</v>
      </c>
      <c r="P86" s="41">
        <f t="shared" si="28"/>
        <v>45748</v>
      </c>
    </row>
    <row r="87" spans="1:16" s="118" customFormat="1">
      <c r="A87" s="90"/>
      <c r="B87" s="94"/>
      <c r="C87" s="95"/>
      <c r="D87" s="96"/>
      <c r="E87" s="22" t="str">
        <f t="shared" ref="E87:P87" si="29" xml:space="preserve"> E$23</f>
        <v>Model Period END</v>
      </c>
      <c r="F87" s="41">
        <f t="shared" si="29"/>
        <v>0</v>
      </c>
      <c r="G87" s="41" t="str">
        <f t="shared" si="29"/>
        <v>date</v>
      </c>
      <c r="H87" s="41">
        <f t="shared" si="29"/>
        <v>0</v>
      </c>
      <c r="I87" s="41">
        <f t="shared" si="29"/>
        <v>0</v>
      </c>
      <c r="J87" s="41">
        <f t="shared" si="29"/>
        <v>43921</v>
      </c>
      <c r="K87" s="41">
        <f t="shared" si="29"/>
        <v>44286</v>
      </c>
      <c r="L87" s="41">
        <f t="shared" si="29"/>
        <v>44651</v>
      </c>
      <c r="M87" s="41">
        <f t="shared" si="29"/>
        <v>45016</v>
      </c>
      <c r="N87" s="41">
        <f t="shared" si="29"/>
        <v>45382</v>
      </c>
      <c r="O87" s="41">
        <f t="shared" si="29"/>
        <v>45747</v>
      </c>
      <c r="P87" s="41">
        <f t="shared" si="29"/>
        <v>46112</v>
      </c>
    </row>
    <row r="88" spans="1:16" s="123" customFormat="1">
      <c r="A88" s="66"/>
      <c r="B88" s="47"/>
      <c r="C88" s="65"/>
      <c r="D88" s="67"/>
      <c r="E88" s="22" t="s">
        <v>276</v>
      </c>
      <c r="F88" s="68"/>
      <c r="G88" s="68" t="s">
        <v>253</v>
      </c>
      <c r="H88" s="68">
        <f xml:space="preserve"> SUM(J88:P88)</f>
        <v>2192</v>
      </c>
      <c r="I88" s="68"/>
      <c r="J88" s="68">
        <f t="shared" ref="J88:P88" si="30" xml:space="preserve"> MAX(0, (MIN($F85, J87) - MAX($F84, J86) + 1))</f>
        <v>366</v>
      </c>
      <c r="K88" s="68">
        <f t="shared" si="30"/>
        <v>365</v>
      </c>
      <c r="L88" s="68">
        <f t="shared" si="30"/>
        <v>365</v>
      </c>
      <c r="M88" s="68">
        <f t="shared" si="30"/>
        <v>365</v>
      </c>
      <c r="N88" s="68">
        <f t="shared" si="30"/>
        <v>366</v>
      </c>
      <c r="O88" s="68">
        <f t="shared" si="30"/>
        <v>365</v>
      </c>
      <c r="P88" s="68">
        <f t="shared" si="30"/>
        <v>0</v>
      </c>
    </row>
    <row r="89" spans="1:16" s="123" customFormat="1">
      <c r="A89" s="66"/>
      <c r="B89" s="47"/>
      <c r="C89" s="65"/>
      <c r="D89" s="67"/>
      <c r="E89" s="22"/>
      <c r="F89" s="68"/>
      <c r="G89" s="68"/>
      <c r="H89" s="68"/>
      <c r="I89" s="68"/>
      <c r="J89" s="68"/>
      <c r="K89" s="68"/>
      <c r="L89" s="68"/>
      <c r="M89" s="68"/>
      <c r="N89" s="68"/>
      <c r="O89" s="68"/>
      <c r="P89" s="68"/>
    </row>
    <row r="90" spans="1:16" s="68" customFormat="1">
      <c r="A90" s="66"/>
      <c r="B90" s="47"/>
      <c r="C90" s="65"/>
      <c r="D90" s="67"/>
      <c r="E90" s="22" t="str">
        <f t="shared" ref="E90:P90" si="31" xml:space="preserve"> E$88</f>
        <v>Days in Operation Period</v>
      </c>
      <c r="F90" s="68">
        <f t="shared" si="31"/>
        <v>0</v>
      </c>
      <c r="G90" s="68" t="str">
        <f t="shared" si="31"/>
        <v>days</v>
      </c>
      <c r="H90" s="68">
        <f t="shared" si="31"/>
        <v>2192</v>
      </c>
      <c r="I90" s="68">
        <f t="shared" si="31"/>
        <v>0</v>
      </c>
      <c r="J90" s="68">
        <f t="shared" si="31"/>
        <v>366</v>
      </c>
      <c r="K90" s="68">
        <f t="shared" si="31"/>
        <v>365</v>
      </c>
      <c r="L90" s="68">
        <f t="shared" si="31"/>
        <v>365</v>
      </c>
      <c r="M90" s="68">
        <f t="shared" si="31"/>
        <v>365</v>
      </c>
      <c r="N90" s="68">
        <f t="shared" si="31"/>
        <v>366</v>
      </c>
      <c r="O90" s="68">
        <f t="shared" si="31"/>
        <v>365</v>
      </c>
      <c r="P90" s="68">
        <f t="shared" si="31"/>
        <v>0</v>
      </c>
    </row>
    <row r="91" spans="1:16" s="123" customFormat="1">
      <c r="A91" s="66"/>
      <c r="B91" s="47"/>
      <c r="C91" s="65"/>
      <c r="D91" s="67"/>
      <c r="E91" s="117" t="str">
        <f t="shared" ref="E91:P91" si="32" xml:space="preserve"> E$27</f>
        <v>Days in Model Period</v>
      </c>
      <c r="F91" s="123">
        <f t="shared" si="32"/>
        <v>0</v>
      </c>
      <c r="G91" s="123" t="str">
        <f t="shared" si="32"/>
        <v>days</v>
      </c>
      <c r="H91" s="123">
        <f t="shared" si="32"/>
        <v>2557</v>
      </c>
      <c r="I91" s="123">
        <f t="shared" si="32"/>
        <v>0</v>
      </c>
      <c r="J91" s="123">
        <f t="shared" si="32"/>
        <v>366</v>
      </c>
      <c r="K91" s="123">
        <f t="shared" si="32"/>
        <v>365</v>
      </c>
      <c r="L91" s="123">
        <f t="shared" si="32"/>
        <v>365</v>
      </c>
      <c r="M91" s="123">
        <f t="shared" si="32"/>
        <v>365</v>
      </c>
      <c r="N91" s="123">
        <f t="shared" si="32"/>
        <v>366</v>
      </c>
      <c r="O91" s="123">
        <f t="shared" si="32"/>
        <v>365</v>
      </c>
      <c r="P91" s="123">
        <f t="shared" si="32"/>
        <v>365</v>
      </c>
    </row>
    <row r="92" spans="1:16" s="130" customFormat="1">
      <c r="A92" s="124"/>
      <c r="B92" s="125"/>
      <c r="C92" s="126"/>
      <c r="D92" s="127"/>
      <c r="E92" s="128" t="s">
        <v>277</v>
      </c>
      <c r="F92" s="129"/>
      <c r="G92" s="130" t="s">
        <v>278</v>
      </c>
      <c r="H92" s="130">
        <f xml:space="preserve"> SUM(J92:P92)</f>
        <v>6</v>
      </c>
      <c r="J92" s="130">
        <f t="shared" ref="J92:P92" si="33" xml:space="preserve"> J90 / J91</f>
        <v>1</v>
      </c>
      <c r="K92" s="130">
        <f t="shared" si="33"/>
        <v>1</v>
      </c>
      <c r="L92" s="130">
        <f t="shared" si="33"/>
        <v>1</v>
      </c>
      <c r="M92" s="130">
        <f t="shared" si="33"/>
        <v>1</v>
      </c>
      <c r="N92" s="130">
        <f t="shared" si="33"/>
        <v>1</v>
      </c>
      <c r="O92" s="130">
        <f t="shared" si="33"/>
        <v>1</v>
      </c>
      <c r="P92" s="130">
        <f t="shared" si="33"/>
        <v>0</v>
      </c>
    </row>
    <row r="93" spans="1:16"/>
    <row r="94" spans="1:16"/>
    <row r="95" spans="1:16" s="68" customFormat="1">
      <c r="A95" s="131" t="s">
        <v>279</v>
      </c>
      <c r="B95" s="47"/>
      <c r="C95" s="65"/>
      <c r="D95" s="67"/>
      <c r="E95" s="22"/>
    </row>
    <row r="96" spans="1:16"/>
    <row r="97" spans="1:16">
      <c r="E97" s="111" t="str">
        <f>InpActive!E21</f>
        <v>First Modelling Column Financial Year Number</v>
      </c>
      <c r="F97" s="132">
        <f>InpActive!F21</f>
        <v>2020</v>
      </c>
      <c r="G97" s="133" t="str">
        <f>InpActive!G21</f>
        <v>year</v>
      </c>
    </row>
    <row r="98" spans="1:16">
      <c r="E98" s="111" t="str">
        <f>InpActive!E22</f>
        <v>Financial Year End Month Number</v>
      </c>
      <c r="F98" s="133">
        <f>InpActive!F22</f>
        <v>3</v>
      </c>
      <c r="G98" s="133" t="str">
        <f>InpActive!G22</f>
        <v>month #</v>
      </c>
    </row>
    <row r="99" spans="1:16" s="32" customFormat="1">
      <c r="A99" s="134"/>
      <c r="B99" s="94"/>
      <c r="C99" s="95"/>
      <c r="D99" s="93"/>
      <c r="E99" s="29" t="str">
        <f t="shared" ref="E99:P99" si="34" xml:space="preserve"> E$23</f>
        <v>Model Period END</v>
      </c>
      <c r="F99" s="32">
        <f t="shared" si="34"/>
        <v>0</v>
      </c>
      <c r="G99" s="32" t="str">
        <f t="shared" si="34"/>
        <v>date</v>
      </c>
      <c r="H99" s="32">
        <f t="shared" si="34"/>
        <v>0</v>
      </c>
      <c r="I99" s="32">
        <f t="shared" si="34"/>
        <v>0</v>
      </c>
      <c r="J99" s="32">
        <f t="shared" si="34"/>
        <v>43921</v>
      </c>
      <c r="K99" s="32">
        <f t="shared" si="34"/>
        <v>44286</v>
      </c>
      <c r="L99" s="32">
        <f t="shared" si="34"/>
        <v>44651</v>
      </c>
      <c r="M99" s="32">
        <f t="shared" si="34"/>
        <v>45016</v>
      </c>
      <c r="N99" s="32">
        <f t="shared" si="34"/>
        <v>45382</v>
      </c>
      <c r="O99" s="32">
        <f t="shared" si="34"/>
        <v>45747</v>
      </c>
      <c r="P99" s="32">
        <f t="shared" si="34"/>
        <v>46112</v>
      </c>
    </row>
    <row r="100" spans="1:16">
      <c r="E100" s="29" t="str">
        <f t="shared" ref="E100:P100" si="35" xml:space="preserve"> E$15</f>
        <v>First model column flag</v>
      </c>
      <c r="F100" s="17">
        <f t="shared" si="35"/>
        <v>0</v>
      </c>
      <c r="G100" s="17" t="str">
        <f t="shared" si="35"/>
        <v>flag</v>
      </c>
      <c r="H100" s="17">
        <f t="shared" si="35"/>
        <v>1</v>
      </c>
      <c r="I100" s="17">
        <f t="shared" si="35"/>
        <v>0</v>
      </c>
      <c r="J100" s="17">
        <f t="shared" si="35"/>
        <v>1</v>
      </c>
      <c r="K100" s="17">
        <f t="shared" si="35"/>
        <v>0</v>
      </c>
      <c r="L100" s="17">
        <f t="shared" si="35"/>
        <v>0</v>
      </c>
      <c r="M100" s="17">
        <f t="shared" si="35"/>
        <v>0</v>
      </c>
      <c r="N100" s="17">
        <f t="shared" si="35"/>
        <v>0</v>
      </c>
      <c r="O100" s="17">
        <f t="shared" si="35"/>
        <v>0</v>
      </c>
      <c r="P100" s="17">
        <f t="shared" si="35"/>
        <v>0</v>
      </c>
    </row>
    <row r="101" spans="1:16">
      <c r="E101" s="29" t="s">
        <v>280</v>
      </c>
      <c r="G101" s="17" t="s">
        <v>281</v>
      </c>
      <c r="I101" s="25"/>
      <c r="J101" s="135">
        <f xml:space="preserve"> IF(J100 = 1, $F97, IF(J99 &gt; (DATE(I101, $F98 + 1, 1) - 1), I101 + 1, I101))</f>
        <v>2020</v>
      </c>
      <c r="K101" s="135">
        <f t="shared" ref="K101:O101" si="36" xml:space="preserve"> IF(K100 = 1, $F97, IF(K99 &gt; (DATE(J101, $F98 + 1, 1) - 1), J101 + 1, J101))</f>
        <v>2021</v>
      </c>
      <c r="L101" s="135">
        <f t="shared" si="36"/>
        <v>2022</v>
      </c>
      <c r="M101" s="135">
        <f t="shared" si="36"/>
        <v>2023</v>
      </c>
      <c r="N101" s="135">
        <f t="shared" si="36"/>
        <v>2024</v>
      </c>
      <c r="O101" s="135">
        <f t="shared" si="36"/>
        <v>2025</v>
      </c>
      <c r="P101" s="135">
        <f xml:space="preserve"> IF(P100 = 1, $F97, IF(P99 &gt; (DATE(O101, $F98 + 1, 1) - 1), O101 + 1, O101))</f>
        <v>2026</v>
      </c>
    </row>
    <row r="102" spans="1:16"/>
    <row r="103" spans="1:16"/>
    <row r="104" spans="1:16" s="137" customFormat="1">
      <c r="A104" s="136" t="s">
        <v>32</v>
      </c>
    </row>
  </sheetData>
  <conditionalFormatting sqref="F78">
    <cfRule type="cellIs" dxfId="69" priority="12" stopIfTrue="1" operator="notEqual">
      <formula>0</formula>
    </cfRule>
    <cfRule type="cellIs" dxfId="68" priority="13" stopIfTrue="1" operator="equal">
      <formula>""</formula>
    </cfRule>
  </conditionalFormatting>
  <conditionalFormatting sqref="F3">
    <cfRule type="cellIs" dxfId="67" priority="5" stopIfTrue="1" operator="notEqual">
      <formula>0</formula>
    </cfRule>
    <cfRule type="cellIs" dxfId="66" priority="6" stopIfTrue="1" operator="equal">
      <formula>""</formula>
    </cfRule>
  </conditionalFormatting>
  <conditionalFormatting sqref="J4:P4">
    <cfRule type="cellIs" dxfId="65" priority="9" operator="equal">
      <formula>"Post-Fcst"</formula>
    </cfRule>
    <cfRule type="cellIs" dxfId="64" priority="10" operator="equal">
      <formula>"Forecast"</formula>
    </cfRule>
    <cfRule type="cellIs" dxfId="63" priority="11" operator="equal">
      <formula>"Pre Fcst"</formula>
    </cfRule>
  </conditionalFormatting>
  <pageMargins left="0.70866141732283472" right="0.70866141732283472" top="0.74803149606299213" bottom="0.74803149606299213" header="0.31496062992125984" footer="0.31496062992125984"/>
  <pageSetup paperSize="9" scale="62" fitToHeight="0" orientation="landscape" r:id="rId1"/>
  <headerFooter>
    <oddHeader>&amp;L&amp;F        &amp;CSheet: &amp;A      &amp;ROFFICIAL</oddHeader>
    <oddFooter>&amp;LPrinted on &amp;D at &amp;T      &amp;CPage &amp;P of &amp;N         &amp;ROfwat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outlinePr summaryBelow="0" summaryRight="0"/>
    <pageSetUpPr fitToPage="1"/>
  </sheetPr>
  <dimension ref="A1:XFD1083"/>
  <sheetViews>
    <sheetView zoomScaleNormal="100" workbookViewId="0">
      <pane xSplit="9" ySplit="6" topLeftCell="J367" activePane="bottomRight" state="frozen"/>
      <selection pane="topRight"/>
      <selection pane="bottomLeft"/>
      <selection pane="bottomRight" activeCell="F371" sqref="F371"/>
    </sheetView>
  </sheetViews>
  <sheetFormatPr defaultColWidth="0" defaultRowHeight="13.8" zeroHeight="1" outlineLevelRow="2"/>
  <cols>
    <col min="1" max="4" width="2" customWidth="1"/>
    <col min="5" max="5" width="78.09765625" customWidth="1"/>
    <col min="6" max="6" width="14.09765625" bestFit="1" customWidth="1"/>
    <col min="7" max="7" width="6.59765625" customWidth="1"/>
    <col min="8" max="8" width="9.5" bestFit="1" customWidth="1"/>
    <col min="9" max="9" width="2.09765625" customWidth="1"/>
    <col min="10" max="12" width="10.59765625" customWidth="1"/>
    <col min="13" max="15" width="9.59765625" customWidth="1"/>
    <col min="16" max="16" width="11" customWidth="1"/>
    <col min="17" max="16384" width="9" hidden="1"/>
  </cols>
  <sheetData>
    <row r="1" spans="1:16" ht="24.6">
      <c r="A1" s="1" t="str">
        <f ca="1" xml:space="preserve"> RIGHT(CELL("filename", $A$1), LEN(CELL("filename", $A$1)) - SEARCH("]", CELL("filename", $A$1)))</f>
        <v>Cost sharing calculations</v>
      </c>
      <c r="B1" s="1"/>
      <c r="C1" s="1"/>
      <c r="D1" s="1"/>
      <c r="E1" s="1"/>
      <c r="F1" s="1"/>
      <c r="G1" s="1"/>
      <c r="H1" s="1"/>
      <c r="I1" s="1"/>
      <c r="J1" s="1"/>
      <c r="K1" s="1"/>
      <c r="L1" s="1"/>
      <c r="M1" s="1"/>
      <c r="N1" s="1"/>
      <c r="O1" s="1"/>
      <c r="P1" s="1"/>
    </row>
    <row r="2" spans="1:16">
      <c r="A2" s="2"/>
      <c r="B2" s="3"/>
      <c r="C2" s="3"/>
      <c r="D2" s="4"/>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2"/>
      <c r="B3" s="3"/>
      <c r="C3" s="3"/>
      <c r="D3" s="4"/>
      <c r="E3" s="13" t="str">
        <f>Time!E$23</f>
        <v>Model Period END</v>
      </c>
      <c r="F3" s="16" t="e">
        <f>Check!F$8</f>
        <v>#VALUE!</v>
      </c>
      <c r="G3" s="14" t="s">
        <v>93</v>
      </c>
      <c r="H3" s="14"/>
      <c r="I3" s="14"/>
      <c r="J3" s="14">
        <f>Time!J$23</f>
        <v>43921</v>
      </c>
      <c r="K3" s="14">
        <f>Time!K$23</f>
        <v>44286</v>
      </c>
      <c r="L3" s="14">
        <f>Time!L$23</f>
        <v>44651</v>
      </c>
      <c r="M3" s="14">
        <f>Time!M$23</f>
        <v>45016</v>
      </c>
      <c r="N3" s="14">
        <f>Time!N$23</f>
        <v>45382</v>
      </c>
      <c r="O3" s="14">
        <f>Time!O$23</f>
        <v>45747</v>
      </c>
      <c r="P3" s="14">
        <f>Time!P$23</f>
        <v>46112</v>
      </c>
    </row>
    <row r="4" spans="1:16">
      <c r="A4" s="2"/>
      <c r="B4" s="3"/>
      <c r="C4" s="3"/>
      <c r="D4" s="4"/>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2"/>
      <c r="B5" s="3"/>
      <c r="C5" s="3"/>
      <c r="D5" s="4"/>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2"/>
      <c r="B6" s="3"/>
      <c r="C6" s="3"/>
      <c r="D6" s="4"/>
      <c r="E6" s="13" t="str">
        <f>Time!E$11</f>
        <v>Model column counter</v>
      </c>
      <c r="F6" s="19" t="s">
        <v>94</v>
      </c>
      <c r="G6" s="19" t="s">
        <v>95</v>
      </c>
      <c r="H6" s="19" t="s">
        <v>96</v>
      </c>
      <c r="I6" s="18"/>
      <c r="J6" s="18">
        <f>Time!J$11</f>
        <v>1</v>
      </c>
      <c r="K6" s="18">
        <f>Time!K$11</f>
        <v>2</v>
      </c>
      <c r="L6" s="18">
        <f>Time!L$11</f>
        <v>3</v>
      </c>
      <c r="M6" s="18">
        <f>Time!M$11</f>
        <v>4</v>
      </c>
      <c r="N6" s="18">
        <f>Time!N$11</f>
        <v>5</v>
      </c>
      <c r="O6" s="18">
        <f>Time!O$11</f>
        <v>6</v>
      </c>
      <c r="P6" s="18">
        <f>Time!P$11</f>
        <v>7</v>
      </c>
    </row>
    <row r="7" spans="1:16" s="141" customFormat="1" ht="13.2">
      <c r="A7" s="2"/>
      <c r="B7" s="3"/>
      <c r="C7" s="3"/>
      <c r="D7" s="4"/>
      <c r="E7" s="13"/>
      <c r="F7" s="19"/>
      <c r="G7" s="19"/>
      <c r="H7" s="19"/>
      <c r="I7" s="18"/>
      <c r="J7" s="18"/>
      <c r="K7" s="18"/>
      <c r="L7" s="18"/>
      <c r="M7" s="18"/>
      <c r="N7" s="18"/>
      <c r="O7" s="18"/>
      <c r="P7" s="18"/>
    </row>
    <row r="8" spans="1:16" s="141" customFormat="1" ht="13.2">
      <c r="A8" s="166" t="s">
        <v>282</v>
      </c>
      <c r="B8" s="153"/>
      <c r="C8" s="153"/>
      <c r="D8" s="154"/>
      <c r="E8" s="155"/>
      <c r="F8" s="156"/>
      <c r="G8" s="156"/>
      <c r="H8" s="156"/>
      <c r="I8" s="157"/>
      <c r="J8" s="157"/>
      <c r="K8" s="157"/>
      <c r="L8" s="157"/>
      <c r="M8" s="157"/>
      <c r="N8" s="157"/>
      <c r="O8" s="157"/>
      <c r="P8" s="157"/>
    </row>
    <row r="9" spans="1:16" s="141" customFormat="1" ht="13.2" outlineLevel="1">
      <c r="A9" s="2"/>
      <c r="B9" s="3"/>
      <c r="C9" s="3"/>
      <c r="D9" s="4"/>
      <c r="E9" s="13"/>
      <c r="F9" s="19"/>
      <c r="G9" s="19"/>
      <c r="H9" s="19"/>
      <c r="I9" s="18"/>
      <c r="J9" s="178"/>
      <c r="K9" s="18"/>
      <c r="L9" s="18"/>
      <c r="M9" s="18"/>
      <c r="N9" s="18"/>
      <c r="O9" s="18"/>
      <c r="P9" s="18"/>
    </row>
    <row r="10" spans="1:16" s="141" customFormat="1" ht="13.2" outlineLevel="1">
      <c r="A10" s="2"/>
      <c r="B10" s="3"/>
      <c r="C10" s="3" t="s">
        <v>283</v>
      </c>
      <c r="D10" s="3"/>
      <c r="E10" s="13"/>
      <c r="F10" s="19"/>
      <c r="G10" s="19"/>
      <c r="H10" s="19"/>
      <c r="I10" s="18"/>
      <c r="J10" s="178"/>
      <c r="K10" s="18"/>
      <c r="L10" s="18"/>
      <c r="M10" s="18"/>
      <c r="N10" s="18"/>
      <c r="O10" s="18"/>
      <c r="P10" s="18"/>
    </row>
    <row r="11" spans="1:16" s="141" customFormat="1" ht="13.2" outlineLevel="1">
      <c r="A11" s="2"/>
      <c r="B11" s="3"/>
      <c r="C11" s="3"/>
      <c r="D11" s="4"/>
      <c r="E11" s="142" t="str">
        <f>InpActive!E250</f>
        <v>ASHE Gross Hourly Wage All - Nominal</v>
      </c>
      <c r="F11" s="186">
        <f>InpActive!F250</f>
        <v>0</v>
      </c>
      <c r="G11" s="186" t="str">
        <f>InpActive!G250</f>
        <v>£ / hour</v>
      </c>
      <c r="H11" s="186">
        <f>InpActive!H250</f>
        <v>0</v>
      </c>
      <c r="I11" s="186">
        <f>InpActive!I250</f>
        <v>0</v>
      </c>
      <c r="J11" s="185">
        <f>InpActive!J250</f>
        <v>17.059999999999999</v>
      </c>
      <c r="K11" s="185">
        <f>InpActive!K250</f>
        <v>17.54</v>
      </c>
      <c r="L11" s="185">
        <f>InpActive!L250</f>
        <v>18.14</v>
      </c>
      <c r="M11" s="185">
        <f>InpActive!M250</f>
        <v>19.600000000000001</v>
      </c>
      <c r="N11" s="185">
        <f>InpActive!N250</f>
        <v>20.956126190314937</v>
      </c>
      <c r="O11" s="185">
        <f>InpActive!O250</f>
        <v>21.863341958686085</v>
      </c>
      <c r="P11" s="185">
        <f>InpActive!P250</f>
        <v>0</v>
      </c>
    </row>
    <row r="12" spans="1:16" s="141" customFormat="1" ht="13.2" outlineLevel="1">
      <c r="A12" s="2"/>
      <c r="B12" s="3"/>
      <c r="C12" s="3"/>
      <c r="D12" s="4"/>
      <c r="E12" s="195" t="str">
        <f>Index!E$43</f>
        <v>CPI(H): Fin year average - inflate from base year 2017-18 average - CALC</v>
      </c>
      <c r="F12" s="195">
        <f>Index!F$43</f>
        <v>0</v>
      </c>
      <c r="G12" s="195" t="str">
        <f>Index!G$43</f>
        <v>%</v>
      </c>
      <c r="H12" s="195">
        <f>Index!H$43</f>
        <v>0</v>
      </c>
      <c r="I12" s="195">
        <f>Index!I$43</f>
        <v>0</v>
      </c>
      <c r="J12" s="195">
        <f>Index!J$43</f>
        <v>1.0386214616983847</v>
      </c>
      <c r="K12" s="195">
        <f>Index!K$43</f>
        <v>1.0469374700143934</v>
      </c>
      <c r="L12" s="195">
        <f>Index!L$43</f>
        <v>1.0853990084759317</v>
      </c>
      <c r="M12" s="195">
        <f>Index!M$43</f>
        <v>1.1806332960179113</v>
      </c>
      <c r="N12" s="195">
        <f>Index!N$43</f>
        <v>1.2461218615064769</v>
      </c>
      <c r="O12" s="195">
        <f>Index!O$43</f>
        <v>1.2833839756916681</v>
      </c>
      <c r="P12" s="195">
        <f>Index!P$43</f>
        <v>1.3140892371661603</v>
      </c>
    </row>
    <row r="13" spans="1:16" s="141" customFormat="1" ht="13.2" outlineLevel="1">
      <c r="A13" s="2"/>
      <c r="B13" s="3"/>
      <c r="C13" s="3"/>
      <c r="D13" s="4"/>
      <c r="E13" s="141" t="s">
        <v>284</v>
      </c>
      <c r="G13" s="141" t="s">
        <v>206</v>
      </c>
      <c r="J13" s="179">
        <f t="shared" ref="J13:P13" si="0" xml:space="preserve"> IF( J11 = 0, 0, J11 / J12)</f>
        <v>16.425618600354145</v>
      </c>
      <c r="K13" s="179">
        <f t="shared" si="0"/>
        <v>16.753627129000222</v>
      </c>
      <c r="L13" s="179">
        <f t="shared" si="0"/>
        <v>16.712747900397819</v>
      </c>
      <c r="M13" s="179">
        <f t="shared" si="0"/>
        <v>16.601259735861838</v>
      </c>
      <c r="N13" s="179">
        <f t="shared" si="0"/>
        <v>16.81707611242804</v>
      </c>
      <c r="O13" s="179">
        <f t="shared" si="0"/>
        <v>17.035698101889604</v>
      </c>
      <c r="P13" s="179">
        <f t="shared" si="0"/>
        <v>0</v>
      </c>
    </row>
    <row r="14" spans="1:16" s="141" customFormat="1" ht="13.2" outlineLevel="1">
      <c r="A14" s="2"/>
      <c r="B14" s="3"/>
      <c r="C14" s="3"/>
      <c r="D14" s="4"/>
      <c r="E14" s="4"/>
      <c r="J14" s="179"/>
      <c r="K14" s="179"/>
      <c r="L14" s="179"/>
      <c r="M14" s="179"/>
      <c r="N14" s="179"/>
      <c r="O14" s="179"/>
      <c r="P14" s="173"/>
    </row>
    <row r="15" spans="1:16" s="141" customFormat="1" ht="13.2" outlineLevel="1">
      <c r="A15" s="2"/>
      <c r="B15" s="3"/>
      <c r="C15" s="3"/>
      <c r="D15" s="4"/>
      <c r="E15" s="180" t="str">
        <f t="shared" ref="E15:P15" si="1" xml:space="preserve"> E$13</f>
        <v>ASHE GROSS HOURLY WAGE ALL - Real</v>
      </c>
      <c r="F15" s="180">
        <f t="shared" si="1"/>
        <v>0</v>
      </c>
      <c r="G15" s="180" t="str">
        <f t="shared" si="1"/>
        <v>£ / hour</v>
      </c>
      <c r="H15" s="180">
        <f t="shared" si="1"/>
        <v>0</v>
      </c>
      <c r="I15" s="180">
        <f t="shared" si="1"/>
        <v>0</v>
      </c>
      <c r="J15" s="180">
        <f t="shared" si="1"/>
        <v>16.425618600354145</v>
      </c>
      <c r="K15" s="180">
        <f t="shared" si="1"/>
        <v>16.753627129000222</v>
      </c>
      <c r="L15" s="180">
        <f t="shared" si="1"/>
        <v>16.712747900397819</v>
      </c>
      <c r="M15" s="180">
        <f t="shared" si="1"/>
        <v>16.601259735861838</v>
      </c>
      <c r="N15" s="180">
        <f t="shared" si="1"/>
        <v>16.81707611242804</v>
      </c>
      <c r="O15" s="180">
        <f t="shared" si="1"/>
        <v>17.035698101889604</v>
      </c>
      <c r="P15" s="180">
        <f t="shared" si="1"/>
        <v>0</v>
      </c>
    </row>
    <row r="16" spans="1:16" s="141" customFormat="1" ht="13.2" outlineLevel="1">
      <c r="A16" s="2"/>
      <c r="B16" s="3"/>
      <c r="C16" s="3"/>
      <c r="D16" s="4"/>
      <c r="E16" s="141" t="s">
        <v>285</v>
      </c>
      <c r="F16" s="167"/>
      <c r="G16" s="141" t="s">
        <v>119</v>
      </c>
      <c r="J16" s="207">
        <f t="shared" ref="J16:P16" si="2" xml:space="preserve"> IF( J15 = 0, 0, J15 / $J$15)</f>
        <v>1</v>
      </c>
      <c r="K16" s="207">
        <f xml:space="preserve"> IF( K15 = 0, 0, K15 / $J$15)</f>
        <v>1.0199693257603708</v>
      </c>
      <c r="L16" s="207">
        <f t="shared" si="2"/>
        <v>1.0174805775678659</v>
      </c>
      <c r="M16" s="207">
        <f t="shared" si="2"/>
        <v>1.0106931215061761</v>
      </c>
      <c r="N16" s="207">
        <f t="shared" si="2"/>
        <v>1.0238321320857562</v>
      </c>
      <c r="O16" s="207">
        <f t="shared" si="2"/>
        <v>1.0371419498028711</v>
      </c>
      <c r="P16" s="207">
        <f t="shared" si="2"/>
        <v>0</v>
      </c>
    </row>
    <row r="17" spans="1:16" s="141" customFormat="1" ht="13.2" outlineLevel="1">
      <c r="A17" s="2"/>
      <c r="B17" s="3"/>
      <c r="C17" s="3"/>
      <c r="D17" s="4"/>
      <c r="F17" s="167"/>
      <c r="J17" s="207"/>
      <c r="K17" s="207"/>
      <c r="L17" s="207"/>
      <c r="M17" s="207"/>
      <c r="N17" s="207"/>
      <c r="O17" s="207"/>
      <c r="P17" s="207"/>
    </row>
    <row r="18" spans="1:16" s="141" customFormat="1" ht="13.2" outlineLevel="1">
      <c r="A18" s="2"/>
      <c r="B18" s="3"/>
      <c r="C18" s="3" t="s">
        <v>286</v>
      </c>
      <c r="D18" s="4"/>
      <c r="J18" s="179"/>
      <c r="O18" s="208"/>
      <c r="P18" s="173"/>
    </row>
    <row r="19" spans="1:16" s="141" customFormat="1" ht="13.2" outlineLevel="1">
      <c r="A19" s="2"/>
      <c r="B19" s="3"/>
      <c r="C19" s="3"/>
      <c r="D19" s="4"/>
      <c r="E19" s="142" t="str">
        <f>InpActive!E249</f>
        <v>OBR Forecast wage growth for PR19 FD</v>
      </c>
      <c r="F19" s="169">
        <f>InpActive!F249</f>
        <v>0</v>
      </c>
      <c r="G19" s="169" t="str">
        <f>InpActive!G249</f>
        <v>%</v>
      </c>
      <c r="H19" s="169">
        <f>InpActive!H249</f>
        <v>0</v>
      </c>
      <c r="I19" s="169">
        <f>InpActive!I249</f>
        <v>0</v>
      </c>
      <c r="J19" s="182">
        <f>InpActive!J249</f>
        <v>0.01</v>
      </c>
      <c r="K19" s="183">
        <f>InpActive!K249</f>
        <v>1.0999999999999999E-2</v>
      </c>
      <c r="L19" s="183">
        <f>InpActive!L249</f>
        <v>1.0999999999999999E-2</v>
      </c>
      <c r="M19" s="183">
        <f>InpActive!M249</f>
        <v>1.2E-2</v>
      </c>
      <c r="N19" s="183">
        <f>InpActive!N249</f>
        <v>1.2999999999999999E-2</v>
      </c>
      <c r="O19" s="183">
        <f>InpActive!O249</f>
        <v>1.2999999999999999E-2</v>
      </c>
      <c r="P19" s="183">
        <f>InpActive!P249</f>
        <v>0</v>
      </c>
    </row>
    <row r="20" spans="1:16" s="141" customFormat="1" ht="13.2" outlineLevel="1">
      <c r="A20" s="2"/>
      <c r="B20" s="3"/>
      <c r="C20" s="3"/>
      <c r="D20" s="4"/>
      <c r="E20" s="186" t="str">
        <f>Time!E45</f>
        <v>Last Pre Forecast Flag</v>
      </c>
      <c r="F20" s="186">
        <f>Time!F45</f>
        <v>0</v>
      </c>
      <c r="G20" s="169" t="str">
        <f>Time!G45</f>
        <v>flag</v>
      </c>
      <c r="H20" s="169">
        <f>Time!H45</f>
        <v>1</v>
      </c>
      <c r="I20" s="169">
        <f>Time!I45</f>
        <v>0</v>
      </c>
      <c r="J20" s="169">
        <f>Time!J45</f>
        <v>1</v>
      </c>
      <c r="K20" s="169">
        <f>Time!K45</f>
        <v>0</v>
      </c>
      <c r="L20" s="169">
        <f>Time!L45</f>
        <v>0</v>
      </c>
      <c r="M20" s="169">
        <f>Time!M45</f>
        <v>0</v>
      </c>
      <c r="N20" s="169">
        <f>Time!N45</f>
        <v>0</v>
      </c>
      <c r="O20" s="169">
        <f>Time!O45</f>
        <v>0</v>
      </c>
      <c r="P20" s="169">
        <f>Time!P45</f>
        <v>0</v>
      </c>
    </row>
    <row r="21" spans="1:16" s="141" customFormat="1" ht="13.2" outlineLevel="1">
      <c r="A21" s="2"/>
      <c r="B21" s="3"/>
      <c r="C21" s="3"/>
      <c r="D21" s="4"/>
      <c r="E21" s="141" t="s">
        <v>287</v>
      </c>
      <c r="G21" s="141" t="s">
        <v>119</v>
      </c>
      <c r="I21" s="175"/>
      <c r="J21" s="207">
        <f t="shared" ref="J21:P21" si="3" xml:space="preserve"> IF(J20 = 1, 1, I21 * (J19 + 1))</f>
        <v>1</v>
      </c>
      <c r="K21" s="207">
        <f xml:space="preserve"> IF(K20 = 1, 1, J21 * (K19 + 1))</f>
        <v>1.0109999999999999</v>
      </c>
      <c r="L21" s="207">
        <f t="shared" si="3"/>
        <v>1.0221209999999998</v>
      </c>
      <c r="M21" s="207">
        <f t="shared" si="3"/>
        <v>1.0343864519999999</v>
      </c>
      <c r="N21" s="207">
        <f t="shared" si="3"/>
        <v>1.0478334758759997</v>
      </c>
      <c r="O21" s="207">
        <f t="shared" si="3"/>
        <v>1.0614553110623877</v>
      </c>
      <c r="P21" s="207">
        <f t="shared" si="3"/>
        <v>1.0614553110623877</v>
      </c>
    </row>
    <row r="22" spans="1:16" s="141" customFormat="1" ht="13.2" outlineLevel="1">
      <c r="A22" s="2"/>
      <c r="B22" s="3"/>
      <c r="C22" s="3"/>
      <c r="D22" s="4"/>
      <c r="O22" s="173"/>
    </row>
    <row r="23" spans="1:16" s="141" customFormat="1" ht="13.2" outlineLevel="1">
      <c r="A23" s="2"/>
      <c r="B23" s="3"/>
      <c r="C23" s="3"/>
      <c r="D23" s="4"/>
      <c r="E23" s="181" t="str">
        <f t="shared" ref="E23:P23" si="4" xml:space="preserve"> E$16</f>
        <v>ASHE GROSS HOURLY WAGE ALL - Cumulative growth - Real</v>
      </c>
      <c r="F23" s="168">
        <f t="shared" si="4"/>
        <v>0</v>
      </c>
      <c r="G23" s="168" t="str">
        <f t="shared" si="4"/>
        <v>%</v>
      </c>
      <c r="H23" s="168">
        <f t="shared" si="4"/>
        <v>0</v>
      </c>
      <c r="I23" s="168">
        <f t="shared" si="4"/>
        <v>0</v>
      </c>
      <c r="J23" s="181">
        <f t="shared" si="4"/>
        <v>1</v>
      </c>
      <c r="K23" s="181">
        <f t="shared" si="4"/>
        <v>1.0199693257603708</v>
      </c>
      <c r="L23" s="181">
        <f t="shared" si="4"/>
        <v>1.0174805775678659</v>
      </c>
      <c r="M23" s="181">
        <f t="shared" si="4"/>
        <v>1.0106931215061761</v>
      </c>
      <c r="N23" s="181">
        <f t="shared" si="4"/>
        <v>1.0238321320857562</v>
      </c>
      <c r="O23" s="181">
        <f t="shared" si="4"/>
        <v>1.0371419498028711</v>
      </c>
      <c r="P23" s="181">
        <f t="shared" si="4"/>
        <v>0</v>
      </c>
    </row>
    <row r="24" spans="1:16" s="141" customFormat="1" ht="13.2" outlineLevel="1">
      <c r="A24" s="2"/>
      <c r="B24" s="3"/>
      <c r="C24" s="3"/>
      <c r="D24" s="4"/>
      <c r="E24" s="181" t="str">
        <f t="shared" ref="E24:P24" si="5" xml:space="preserve"> E$21</f>
        <v>Forecast wage growth for adjuster</v>
      </c>
      <c r="F24" s="181">
        <f t="shared" si="5"/>
        <v>0</v>
      </c>
      <c r="G24" s="181" t="str">
        <f t="shared" si="5"/>
        <v>%</v>
      </c>
      <c r="H24" s="181">
        <f t="shared" si="5"/>
        <v>0</v>
      </c>
      <c r="I24" s="181">
        <f t="shared" si="5"/>
        <v>0</v>
      </c>
      <c r="J24" s="181">
        <f t="shared" si="5"/>
        <v>1</v>
      </c>
      <c r="K24" s="181">
        <f t="shared" si="5"/>
        <v>1.0109999999999999</v>
      </c>
      <c r="L24" s="181">
        <f t="shared" si="5"/>
        <v>1.0221209999999998</v>
      </c>
      <c r="M24" s="181">
        <f t="shared" si="5"/>
        <v>1.0343864519999999</v>
      </c>
      <c r="N24" s="181">
        <f t="shared" si="5"/>
        <v>1.0478334758759997</v>
      </c>
      <c r="O24" s="181">
        <f t="shared" si="5"/>
        <v>1.0614553110623877</v>
      </c>
      <c r="P24" s="181">
        <f t="shared" si="5"/>
        <v>1.0614553110623877</v>
      </c>
    </row>
    <row r="25" spans="1:16" s="141" customFormat="1" ht="13.2" outlineLevel="1">
      <c r="A25" s="2"/>
      <c r="B25" s="3"/>
      <c r="C25" s="3"/>
      <c r="D25" s="4"/>
      <c r="E25" s="142" t="str">
        <f>Time!E$54</f>
        <v>Forecast Period Flag</v>
      </c>
      <c r="F25" s="169">
        <f>Time!F$54</f>
        <v>0</v>
      </c>
      <c r="G25" s="169" t="str">
        <f>Time!G$54</f>
        <v>flag</v>
      </c>
      <c r="H25" s="169">
        <f>Time!H$54</f>
        <v>5</v>
      </c>
      <c r="I25" s="169">
        <f>Time!I$54</f>
        <v>0</v>
      </c>
      <c r="J25" s="169">
        <f>Time!J$54</f>
        <v>0</v>
      </c>
      <c r="K25" s="169">
        <f>Time!K$54</f>
        <v>1</v>
      </c>
      <c r="L25" s="169">
        <f>Time!L$54</f>
        <v>1</v>
      </c>
      <c r="M25" s="169">
        <f>Time!M$54</f>
        <v>1</v>
      </c>
      <c r="N25" s="169">
        <f>Time!N$54</f>
        <v>1</v>
      </c>
      <c r="O25" s="169">
        <f>Time!O$54</f>
        <v>1</v>
      </c>
      <c r="P25" s="169">
        <f>Time!P$54</f>
        <v>0</v>
      </c>
    </row>
    <row r="26" spans="1:16" s="141" customFormat="1" ht="13.2" outlineLevel="1">
      <c r="A26" s="2"/>
      <c r="B26" s="3"/>
      <c r="C26" s="3"/>
      <c r="D26" s="4"/>
      <c r="E26" s="209" t="s">
        <v>288</v>
      </c>
      <c r="F26" s="210"/>
      <c r="G26" s="141" t="s">
        <v>119</v>
      </c>
      <c r="J26" s="207">
        <f t="shared" ref="J26:P26" si="6" xml:space="preserve"> IF( J25 = 1, J23/J24, 0)</f>
        <v>0</v>
      </c>
      <c r="K26" s="207">
        <f t="shared" si="6"/>
        <v>1.0088717366571422</v>
      </c>
      <c r="L26" s="207">
        <f t="shared" si="6"/>
        <v>0.99546000675836432</v>
      </c>
      <c r="M26" s="207">
        <f t="shared" si="6"/>
        <v>0.97709431475246755</v>
      </c>
      <c r="N26" s="207">
        <f t="shared" si="6"/>
        <v>0.97709431475246755</v>
      </c>
      <c r="O26" s="207">
        <f t="shared" si="6"/>
        <v>0.97709431475246766</v>
      </c>
      <c r="P26" s="207">
        <f t="shared" si="6"/>
        <v>0</v>
      </c>
    </row>
    <row r="27" spans="1:16" s="141" customFormat="1" ht="13.2">
      <c r="A27" s="2"/>
      <c r="B27" s="3"/>
      <c r="C27" s="3"/>
      <c r="D27" s="4"/>
      <c r="E27" s="4"/>
      <c r="F27" s="19"/>
      <c r="G27" s="19"/>
      <c r="H27" s="19"/>
      <c r="I27" s="18"/>
      <c r="J27" s="18"/>
      <c r="K27" s="18"/>
      <c r="L27" s="18"/>
      <c r="M27" s="18"/>
      <c r="N27" s="18"/>
      <c r="O27" s="206"/>
      <c r="P27" s="18"/>
    </row>
    <row r="28" spans="1:16" s="162" customFormat="1" ht="13.2">
      <c r="A28" s="166" t="s">
        <v>289</v>
      </c>
      <c r="B28" s="153"/>
      <c r="C28" s="153"/>
      <c r="D28" s="154"/>
      <c r="E28" s="155"/>
      <c r="F28" s="156"/>
      <c r="G28" s="156"/>
      <c r="H28" s="156"/>
      <c r="I28" s="157"/>
      <c r="J28" s="157"/>
      <c r="K28" s="157"/>
      <c r="L28" s="157"/>
      <c r="M28" s="157"/>
      <c r="N28" s="157"/>
      <c r="O28" s="157"/>
      <c r="P28" s="157"/>
    </row>
    <row r="29" spans="1:16" s="141" customFormat="1" ht="13.2" outlineLevel="1">
      <c r="A29" s="2"/>
      <c r="B29" s="3"/>
      <c r="C29" s="3"/>
      <c r="D29" s="4"/>
      <c r="E29" s="4"/>
      <c r="F29" s="19"/>
      <c r="G29" s="19"/>
      <c r="H29" s="19"/>
      <c r="I29" s="18"/>
      <c r="J29" s="18"/>
      <c r="K29" s="18"/>
      <c r="L29" s="18"/>
      <c r="M29" s="18"/>
      <c r="N29" s="18"/>
      <c r="O29" s="206"/>
      <c r="P29" s="18"/>
    </row>
    <row r="30" spans="1:16" s="141" customFormat="1" ht="13.2" outlineLevel="1">
      <c r="A30" s="2"/>
      <c r="B30" s="165"/>
      <c r="C30" s="165" t="s">
        <v>290</v>
      </c>
      <c r="D30" s="4"/>
      <c r="E30" s="4"/>
      <c r="F30" s="19"/>
      <c r="G30" s="19"/>
      <c r="H30" s="19"/>
      <c r="I30" s="18"/>
      <c r="J30" s="18"/>
      <c r="K30" s="18"/>
      <c r="L30" s="18"/>
      <c r="M30" s="18"/>
      <c r="N30" s="18"/>
      <c r="O30" s="206"/>
      <c r="P30" s="18"/>
    </row>
    <row r="31" spans="1:16" s="141" customFormat="1" ht="13.2" outlineLevel="1">
      <c r="A31" s="2"/>
      <c r="B31" s="165"/>
      <c r="C31" s="165"/>
      <c r="D31" s="4"/>
      <c r="E31" s="4"/>
      <c r="F31" s="19"/>
      <c r="G31" s="19"/>
      <c r="H31" s="19"/>
      <c r="I31" s="18"/>
      <c r="J31" s="18"/>
      <c r="K31" s="18"/>
      <c r="L31" s="18"/>
      <c r="M31" s="18"/>
      <c r="N31" s="18"/>
      <c r="O31" s="206"/>
      <c r="P31" s="18"/>
    </row>
    <row r="32" spans="1:16" s="270" customFormat="1" ht="13.2" outlineLevel="1">
      <c r="A32" s="265"/>
      <c r="B32" s="266"/>
      <c r="C32" s="266"/>
      <c r="D32" s="264"/>
      <c r="E32" s="264" t="str">
        <f>E$142</f>
        <v>Total variance to forecast net totex for cost sharing - WR</v>
      </c>
      <c r="F32" s="271" t="e">
        <f>F$142</f>
        <v>#VALUE!</v>
      </c>
      <c r="G32" s="264" t="str">
        <f>G$142</f>
        <v>£m</v>
      </c>
      <c r="H32" s="267"/>
      <c r="I32" s="268"/>
      <c r="J32" s="268"/>
      <c r="K32" s="268"/>
      <c r="L32" s="268"/>
      <c r="M32" s="268"/>
      <c r="N32" s="268"/>
      <c r="O32" s="269"/>
      <c r="P32" s="268"/>
    </row>
    <row r="33" spans="1:16" s="270" customFormat="1" ht="13.2" outlineLevel="1">
      <c r="A33" s="265"/>
      <c r="B33" s="266"/>
      <c r="C33" s="266"/>
      <c r="D33" s="264"/>
      <c r="E33" s="264" t="str">
        <f>E$308</f>
        <v>Total variance to forecast net totex for cost sharing - WN</v>
      </c>
      <c r="F33" s="271" t="e">
        <f>F$308</f>
        <v>#VALUE!</v>
      </c>
      <c r="G33" s="264" t="str">
        <f>G$308</f>
        <v>£m</v>
      </c>
      <c r="H33" s="267"/>
      <c r="I33" s="268"/>
      <c r="J33" s="268"/>
      <c r="K33" s="268"/>
      <c r="L33" s="268"/>
      <c r="M33" s="268"/>
      <c r="N33" s="268"/>
      <c r="O33" s="269"/>
      <c r="P33" s="268"/>
    </row>
    <row r="34" spans="1:16" s="141" customFormat="1" ht="13.2" outlineLevel="1">
      <c r="A34" s="2"/>
      <c r="B34" s="3"/>
      <c r="C34" s="3"/>
      <c r="D34" s="4"/>
      <c r="E34" s="4" t="s">
        <v>291</v>
      </c>
      <c r="F34" s="272" t="e">
        <f>SUM(F32:F33)</f>
        <v>#VALUE!</v>
      </c>
      <c r="G34" s="4" t="s">
        <v>116</v>
      </c>
      <c r="H34" s="19"/>
      <c r="I34" s="18"/>
      <c r="J34" s="18"/>
      <c r="K34" s="18"/>
      <c r="L34" s="18"/>
      <c r="M34" s="18"/>
      <c r="N34" s="18"/>
      <c r="O34" s="206"/>
      <c r="P34" s="18"/>
    </row>
    <row r="35" spans="1:16" s="141" customFormat="1" ht="13.2" outlineLevel="1">
      <c r="A35" s="2"/>
      <c r="B35" s="3"/>
      <c r="C35" s="3"/>
      <c r="D35" s="4"/>
      <c r="E35" s="4"/>
      <c r="F35" s="19"/>
      <c r="G35" s="19"/>
      <c r="H35" s="19"/>
      <c r="I35" s="18"/>
      <c r="J35" s="18"/>
      <c r="K35" s="18"/>
      <c r="L35" s="18"/>
      <c r="M35" s="18"/>
      <c r="N35" s="18"/>
      <c r="O35" s="206"/>
      <c r="P35" s="18"/>
    </row>
    <row r="36" spans="1:16" s="141" customFormat="1" ht="13.2" outlineLevel="1">
      <c r="A36" s="2"/>
      <c r="B36" s="3"/>
      <c r="C36" s="3"/>
      <c r="D36" s="4"/>
      <c r="E36" s="4" t="str">
        <f>E$34</f>
        <v>Total variance to forecast net totex for cost sharing - WATER</v>
      </c>
      <c r="F36" s="272" t="e">
        <f>F$34</f>
        <v>#VALUE!</v>
      </c>
      <c r="G36" s="4" t="str">
        <f>G$34</f>
        <v>£m</v>
      </c>
      <c r="H36" s="19"/>
      <c r="I36" s="18"/>
      <c r="J36" s="18"/>
      <c r="K36" s="18"/>
      <c r="L36" s="18"/>
      <c r="M36" s="18"/>
      <c r="N36" s="18"/>
      <c r="O36" s="206"/>
      <c r="P36" s="18"/>
    </row>
    <row r="37" spans="1:16" s="141" customFormat="1" ht="13.2" outlineLevel="1">
      <c r="A37" s="2"/>
      <c r="B37" s="3"/>
      <c r="C37" s="3"/>
      <c r="D37" s="4"/>
      <c r="E37" s="142" t="str">
        <f xml:space="preserve"> InpActive!E$267</f>
        <v>Outperformance Rate - WR</v>
      </c>
      <c r="F37" s="160">
        <f xml:space="preserve"> InpActive!F$267</f>
        <v>0.5</v>
      </c>
      <c r="G37" s="142" t="str">
        <f xml:space="preserve"> InpActive!G$267</f>
        <v>%</v>
      </c>
      <c r="H37" s="19"/>
      <c r="I37" s="18"/>
      <c r="J37" s="18"/>
      <c r="K37" s="18"/>
      <c r="L37" s="18"/>
      <c r="M37" s="18"/>
      <c r="N37" s="18"/>
      <c r="O37" s="206"/>
      <c r="P37" s="18"/>
    </row>
    <row r="38" spans="1:16" s="141" customFormat="1" ht="13.2" outlineLevel="1">
      <c r="A38" s="2"/>
      <c r="B38" s="3"/>
      <c r="C38" s="3"/>
      <c r="D38" s="4"/>
      <c r="E38" s="142" t="str">
        <f xml:space="preserve"> InpActive!E$268</f>
        <v>Underperformance Rate - WR</v>
      </c>
      <c r="F38" s="160">
        <f xml:space="preserve"> InpActive!F$268</f>
        <v>0.5</v>
      </c>
      <c r="G38" s="142" t="str">
        <f xml:space="preserve"> InpActive!G$268</f>
        <v>%</v>
      </c>
      <c r="H38" s="19"/>
      <c r="I38" s="18"/>
      <c r="J38" s="18"/>
      <c r="K38" s="18"/>
      <c r="L38" s="18"/>
      <c r="M38" s="18"/>
      <c r="N38" s="18"/>
      <c r="O38" s="206"/>
      <c r="P38" s="18"/>
    </row>
    <row r="39" spans="1:16" s="141" customFormat="1" ht="13.2" outlineLevel="1">
      <c r="A39" s="2"/>
      <c r="B39" s="3"/>
      <c r="C39" s="3"/>
      <c r="D39" s="4"/>
      <c r="E39" s="4" t="e">
        <f>"Active Sharing Rate - "&amp; INDEX(E37:E38,MATCH(F39,F37:F38,0))</f>
        <v>#VALUE!</v>
      </c>
      <c r="F39" s="174" t="e">
        <f>IF(F36&lt;0,F37,F38)</f>
        <v>#VALUE!</v>
      </c>
      <c r="G39" s="19" t="s">
        <v>119</v>
      </c>
      <c r="H39" s="19"/>
      <c r="I39" s="18"/>
      <c r="J39" s="18"/>
      <c r="K39" s="18"/>
      <c r="L39" s="18"/>
      <c r="M39" s="18"/>
      <c r="N39" s="18"/>
      <c r="O39" s="206"/>
      <c r="P39" s="18"/>
    </row>
    <row r="40" spans="1:16" s="141" customFormat="1" ht="13.2" outlineLevel="1">
      <c r="A40" s="2"/>
      <c r="B40" s="3"/>
      <c r="C40" s="3"/>
      <c r="D40" s="4"/>
      <c r="E40" s="4"/>
      <c r="F40" s="19"/>
      <c r="G40" s="19"/>
      <c r="H40" s="19"/>
      <c r="I40" s="18"/>
      <c r="J40" s="18"/>
      <c r="K40" s="18"/>
      <c r="L40" s="18"/>
      <c r="M40" s="18"/>
      <c r="N40" s="18"/>
      <c r="O40" s="206"/>
      <c r="P40" s="18"/>
    </row>
    <row r="41" spans="1:16" s="141" customFormat="1" ht="13.2" outlineLevel="1">
      <c r="A41" s="2"/>
      <c r="B41" s="3"/>
      <c r="C41" s="3"/>
      <c r="D41" s="4"/>
      <c r="E41" s="4"/>
      <c r="F41" s="19"/>
      <c r="G41" s="19"/>
      <c r="H41" s="19"/>
      <c r="I41" s="18"/>
      <c r="J41" s="18"/>
      <c r="K41" s="18"/>
      <c r="L41" s="18"/>
      <c r="M41" s="18"/>
      <c r="N41" s="18"/>
      <c r="O41" s="206"/>
      <c r="P41" s="18"/>
    </row>
    <row r="42" spans="1:16" s="141" customFormat="1" ht="13.2" outlineLevel="1">
      <c r="A42" s="2"/>
      <c r="B42" s="3"/>
      <c r="C42" s="3"/>
      <c r="D42" s="4"/>
      <c r="E42" s="4" t="str">
        <f>E$34</f>
        <v>Total variance to forecast net totex for cost sharing - WATER</v>
      </c>
      <c r="F42" s="272" t="e">
        <f>F$34</f>
        <v>#VALUE!</v>
      </c>
      <c r="G42" s="4" t="str">
        <f>G$34</f>
        <v>£m</v>
      </c>
      <c r="H42" s="19"/>
      <c r="I42" s="18"/>
      <c r="J42" s="18"/>
      <c r="K42" s="18"/>
      <c r="L42" s="18"/>
      <c r="M42" s="18"/>
      <c r="N42" s="18"/>
      <c r="O42" s="206"/>
      <c r="P42" s="18"/>
    </row>
    <row r="43" spans="1:16" s="141" customFormat="1" ht="13.2" outlineLevel="1">
      <c r="A43" s="2"/>
      <c r="B43" s="3"/>
      <c r="C43" s="3"/>
      <c r="D43" s="4"/>
      <c r="E43" s="142" t="str">
        <f xml:space="preserve"> InpActive!E$270</f>
        <v>Outperformance Rate - WN</v>
      </c>
      <c r="F43" s="160">
        <f xml:space="preserve"> InpActive!F$270</f>
        <v>0.5</v>
      </c>
      <c r="G43" s="142" t="str">
        <f xml:space="preserve"> InpActive!G$270</f>
        <v>%</v>
      </c>
      <c r="H43" s="19"/>
      <c r="I43" s="18"/>
      <c r="J43" s="18"/>
      <c r="K43" s="18"/>
      <c r="L43" s="18"/>
      <c r="M43" s="18"/>
      <c r="N43" s="18"/>
      <c r="O43" s="206"/>
      <c r="P43" s="18"/>
    </row>
    <row r="44" spans="1:16" s="141" customFormat="1" ht="13.2" outlineLevel="1">
      <c r="A44" s="2"/>
      <c r="B44" s="3"/>
      <c r="C44" s="3"/>
      <c r="D44" s="4"/>
      <c r="E44" s="142" t="str">
        <f xml:space="preserve"> InpActive!E$271</f>
        <v>Underperformance Rate - WN</v>
      </c>
      <c r="F44" s="160">
        <f xml:space="preserve"> InpActive!F$271</f>
        <v>0.5</v>
      </c>
      <c r="G44" s="142" t="str">
        <f xml:space="preserve"> InpActive!G$271</f>
        <v>%</v>
      </c>
      <c r="H44" s="19"/>
      <c r="I44" s="18"/>
      <c r="J44" s="18"/>
      <c r="K44" s="18"/>
      <c r="L44" s="18"/>
      <c r="M44" s="18"/>
      <c r="N44" s="18"/>
      <c r="O44" s="206"/>
      <c r="P44" s="18"/>
    </row>
    <row r="45" spans="1:16" s="141" customFormat="1" ht="13.2" outlineLevel="1">
      <c r="A45" s="2"/>
      <c r="B45" s="3"/>
      <c r="C45" s="3"/>
      <c r="D45" s="4"/>
      <c r="E45" s="4" t="e">
        <f>"Active Sharing Rate - "&amp; INDEX(E43:E44,MATCH(F45,F43:F44,0))</f>
        <v>#VALUE!</v>
      </c>
      <c r="F45" s="174" t="e">
        <f>IF(F42&lt;0,F43,F44)</f>
        <v>#VALUE!</v>
      </c>
      <c r="G45" s="19" t="s">
        <v>119</v>
      </c>
      <c r="H45" s="19"/>
      <c r="I45" s="18"/>
      <c r="J45" s="18"/>
      <c r="K45" s="18"/>
      <c r="L45" s="18"/>
      <c r="M45" s="18"/>
      <c r="N45" s="18"/>
      <c r="O45" s="206"/>
      <c r="P45" s="18"/>
    </row>
    <row r="46" spans="1:16" s="141" customFormat="1" ht="13.2">
      <c r="A46" s="2"/>
      <c r="B46" s="3"/>
      <c r="C46" s="3"/>
      <c r="D46" s="4"/>
      <c r="E46" s="4"/>
      <c r="F46" s="19"/>
      <c r="G46" s="19"/>
      <c r="H46" s="19"/>
      <c r="I46" s="18"/>
      <c r="J46" s="18"/>
      <c r="K46" s="18"/>
      <c r="L46" s="18"/>
      <c r="M46" s="18"/>
      <c r="N46" s="18"/>
      <c r="O46" s="206"/>
      <c r="P46" s="18"/>
    </row>
    <row r="47" spans="1:16" s="162" customFormat="1" ht="13.2" collapsed="1">
      <c r="A47" s="166" t="s">
        <v>292</v>
      </c>
      <c r="B47" s="166"/>
      <c r="C47" s="153"/>
      <c r="D47" s="153"/>
      <c r="E47" s="155"/>
      <c r="F47" s="156"/>
      <c r="G47" s="156"/>
      <c r="H47" s="156"/>
      <c r="I47" s="157"/>
      <c r="J47" s="157"/>
      <c r="K47" s="157"/>
      <c r="L47" s="157"/>
      <c r="M47" s="157"/>
      <c r="N47" s="157"/>
      <c r="O47" s="157"/>
      <c r="P47" s="157"/>
    </row>
    <row r="48" spans="1:16" s="141" customFormat="1" ht="13.2" hidden="1" outlineLevel="1"/>
    <row r="49" spans="1:16" s="141" customFormat="1" ht="13.2" hidden="1" outlineLevel="1" collapsed="1">
      <c r="A49" s="139"/>
      <c r="B49" s="139"/>
      <c r="C49" s="165" t="s">
        <v>293</v>
      </c>
      <c r="D49" s="139"/>
      <c r="E49" s="139"/>
      <c r="F49" s="139"/>
      <c r="G49" s="139"/>
      <c r="H49" s="152"/>
      <c r="I49" s="139"/>
      <c r="J49" s="139"/>
      <c r="K49" s="139"/>
      <c r="L49" s="139"/>
      <c r="M49" s="139"/>
      <c r="N49" s="139"/>
      <c r="O49" s="139"/>
      <c r="P49" s="139"/>
    </row>
    <row r="50" spans="1:16" s="141" customFormat="1" ht="13.2" hidden="1" outlineLevel="2"/>
    <row r="51" spans="1:16" s="3" customFormat="1" ht="13.2" hidden="1" outlineLevel="2">
      <c r="D51" s="3" t="s">
        <v>294</v>
      </c>
    </row>
    <row r="52" spans="1:16" s="141" customFormat="1" ht="13.2" hidden="1" outlineLevel="2">
      <c r="E52" s="142" t="str">
        <f xml:space="preserve"> InpActive!E$29</f>
        <v>Base Costs - WR - Real</v>
      </c>
      <c r="F52" s="186">
        <f xml:space="preserve"> InpActive!F$29</f>
        <v>360.6632263000788</v>
      </c>
      <c r="G52" s="142" t="str">
        <f xml:space="preserve"> InpActive!G$29</f>
        <v>£m</v>
      </c>
    </row>
    <row r="53" spans="1:16" s="141" customFormat="1" ht="13.2" hidden="1" outlineLevel="2">
      <c r="E53" s="142" t="str">
        <f xml:space="preserve"> InpActive!E$30</f>
        <v>Metering (excluding new connections) for meters requested by optants, customers and businesses - WR - Real</v>
      </c>
      <c r="F53" s="186">
        <f xml:space="preserve"> InpActive!F$30</f>
        <v>0</v>
      </c>
      <c r="G53" s="142" t="str">
        <f xml:space="preserve"> InpActive!G$30</f>
        <v>£m</v>
      </c>
    </row>
    <row r="54" spans="1:16" s="141" customFormat="1" ht="13.2" hidden="1" outlineLevel="2">
      <c r="E54" s="141" t="s">
        <v>295</v>
      </c>
      <c r="F54" s="209">
        <f xml:space="preserve"> SUM(F52:F53)</f>
        <v>360.6632263000788</v>
      </c>
      <c r="G54" s="141" t="s">
        <v>116</v>
      </c>
    </row>
    <row r="55" spans="1:16" s="141" customFormat="1" ht="13.2" hidden="1" outlineLevel="2">
      <c r="F55" s="209"/>
    </row>
    <row r="56" spans="1:16" s="141" customFormat="1" ht="13.2" hidden="1" outlineLevel="2">
      <c r="D56" s="3" t="s">
        <v>296</v>
      </c>
      <c r="F56" s="163"/>
      <c r="K56" s="174"/>
      <c r="L56" s="174"/>
      <c r="M56" s="174"/>
      <c r="N56" s="174"/>
      <c r="O56" s="174"/>
    </row>
    <row r="57" spans="1:16" s="141" customFormat="1" ht="13.2" hidden="1" outlineLevel="2">
      <c r="E57" s="142" t="str">
        <f>InpActive!E$32</f>
        <v xml:space="preserve">Opex split profile - Base costs - WR </v>
      </c>
      <c r="F57" s="186">
        <f>InpActive!F$32</f>
        <v>0</v>
      </c>
      <c r="G57" s="142" t="str">
        <f>InpActive!G$32</f>
        <v>%</v>
      </c>
      <c r="H57" s="186">
        <f>InpActive!H$32</f>
        <v>0</v>
      </c>
      <c r="I57" s="169">
        <f>InpActive!I$32</f>
        <v>0</v>
      </c>
      <c r="J57" s="160">
        <f>InpActive!J$32</f>
        <v>0</v>
      </c>
      <c r="K57" s="160">
        <f>InpActive!K$32</f>
        <v>0.16808640441110145</v>
      </c>
      <c r="L57" s="160">
        <f>InpActive!L$32</f>
        <v>0.17031610767120203</v>
      </c>
      <c r="M57" s="160">
        <f>InpActive!M$32</f>
        <v>0.17483901865026813</v>
      </c>
      <c r="N57" s="160">
        <f>InpActive!N$32</f>
        <v>0.1860557524247215</v>
      </c>
      <c r="O57" s="160">
        <f>InpActive!O$32</f>
        <v>0.2043623374458341</v>
      </c>
      <c r="P57" s="160">
        <f>InpActive!P$32</f>
        <v>0</v>
      </c>
    </row>
    <row r="58" spans="1:16" s="141" customFormat="1" ht="13.2" hidden="1" outlineLevel="2">
      <c r="E58" s="142" t="str">
        <f>InpActive!E$33</f>
        <v>Capex Split Profile - Base costs - WR</v>
      </c>
      <c r="F58" s="186">
        <f>InpActive!F$33</f>
        <v>0</v>
      </c>
      <c r="G58" s="142" t="str">
        <f>InpActive!G$33</f>
        <v>%</v>
      </c>
      <c r="H58" s="186">
        <f>InpActive!H$33</f>
        <v>0</v>
      </c>
      <c r="I58" s="169">
        <f>InpActive!I$33</f>
        <v>0</v>
      </c>
      <c r="J58" s="160">
        <f>InpActive!J$33</f>
        <v>0</v>
      </c>
      <c r="K58" s="160">
        <f>InpActive!K$33</f>
        <v>1.9146789165385616E-2</v>
      </c>
      <c r="L58" s="160">
        <f>InpActive!L$33</f>
        <v>2.0549632117078952E-2</v>
      </c>
      <c r="M58" s="160">
        <f>InpActive!M$33</f>
        <v>1.9273078486896154E-2</v>
      </c>
      <c r="N58" s="160">
        <f>InpActive!N$33</f>
        <v>1.8776507338188954E-2</v>
      </c>
      <c r="O58" s="160">
        <f>InpActive!O$33</f>
        <v>1.8594372289323098E-2</v>
      </c>
      <c r="P58" s="160">
        <f>InpActive!P$33</f>
        <v>0</v>
      </c>
    </row>
    <row r="59" spans="1:16" s="141" customFormat="1" ht="13.2" hidden="1" outlineLevel="2">
      <c r="E59" s="141" t="s">
        <v>297</v>
      </c>
      <c r="F59" s="163"/>
      <c r="G59" s="141" t="s">
        <v>119</v>
      </c>
      <c r="H59" s="203">
        <f xml:space="preserve"> SUM(J59:P59)</f>
        <v>1</v>
      </c>
      <c r="J59" s="174">
        <f t="shared" ref="J59:P59" si="7" xml:space="preserve"> SUM(J57:J58)</f>
        <v>0</v>
      </c>
      <c r="K59" s="174">
        <f t="shared" si="7"/>
        <v>0.18723319357648707</v>
      </c>
      <c r="L59" s="174">
        <f t="shared" si="7"/>
        <v>0.19086573978828097</v>
      </c>
      <c r="M59" s="174">
        <f t="shared" si="7"/>
        <v>0.19411209713716429</v>
      </c>
      <c r="N59" s="174">
        <f t="shared" si="7"/>
        <v>0.20483225976291045</v>
      </c>
      <c r="O59" s="174">
        <f t="shared" si="7"/>
        <v>0.22295670973515719</v>
      </c>
      <c r="P59" s="174">
        <f t="shared" si="7"/>
        <v>0</v>
      </c>
    </row>
    <row r="60" spans="1:16" s="141" customFormat="1" ht="13.2" hidden="1" outlineLevel="2">
      <c r="E60" s="141" t="s">
        <v>298</v>
      </c>
      <c r="F60" s="207">
        <f>H$59</f>
        <v>1</v>
      </c>
      <c r="G60" s="141" t="s">
        <v>119</v>
      </c>
      <c r="H60" s="203"/>
      <c r="J60" s="174"/>
      <c r="K60" s="174"/>
      <c r="L60" s="174"/>
      <c r="M60" s="174"/>
      <c r="N60" s="174"/>
      <c r="O60" s="174"/>
      <c r="P60" s="174"/>
    </row>
    <row r="61" spans="1:16" s="141" customFormat="1" ht="13.2" hidden="1" outlineLevel="2">
      <c r="F61" s="163"/>
    </row>
    <row r="62" spans="1:16" s="141" customFormat="1" ht="13.2" hidden="1" outlineLevel="2">
      <c r="E62" s="175" t="str">
        <f xml:space="preserve"> E$60</f>
        <v>Totex profile - Base costs - 5 year percentage - WR</v>
      </c>
      <c r="F62" s="181">
        <f xml:space="preserve"> F$60</f>
        <v>1</v>
      </c>
      <c r="G62" s="175" t="str">
        <f xml:space="preserve"> G$60</f>
        <v>%</v>
      </c>
    </row>
    <row r="63" spans="1:16" s="141" customFormat="1" ht="13.2" hidden="1" outlineLevel="2">
      <c r="E63" s="141" t="s">
        <v>299</v>
      </c>
      <c r="F63" s="16">
        <f xml:space="preserve"> IF(OR($F$62 = 1, F62 = 0), 0, 1)</f>
        <v>0</v>
      </c>
      <c r="G63" s="141" t="s">
        <v>300</v>
      </c>
    </row>
    <row r="64" spans="1:16" s="141" customFormat="1" ht="13.2" hidden="1" outlineLevel="2"/>
    <row r="65" spans="4:16" s="141" customFormat="1" ht="13.2" hidden="1" outlineLevel="2">
      <c r="E65" s="141" t="str">
        <f xml:space="preserve"> E$54</f>
        <v>Totex available for wage indexation adjustment - WR - Real</v>
      </c>
      <c r="F65" s="167">
        <f xml:space="preserve"> F$54</f>
        <v>360.6632263000788</v>
      </c>
      <c r="G65" s="141" t="str">
        <f xml:space="preserve"> G$54</f>
        <v>£m</v>
      </c>
    </row>
    <row r="66" spans="4:16" s="141" customFormat="1" ht="13.2" hidden="1" outlineLevel="2">
      <c r="E66" s="142" t="str">
        <f>Time!E$54</f>
        <v>Forecast Period Flag</v>
      </c>
      <c r="F66" s="186">
        <f>Time!F$54</f>
        <v>0</v>
      </c>
      <c r="G66" s="186" t="str">
        <f>Time!G$54</f>
        <v>flag</v>
      </c>
      <c r="H66" s="186">
        <f>Time!H$54</f>
        <v>5</v>
      </c>
      <c r="I66" s="169">
        <f>Time!I$54</f>
        <v>0</v>
      </c>
      <c r="J66" s="169">
        <f>Time!J$54</f>
        <v>0</v>
      </c>
      <c r="K66" s="169">
        <f>Time!K$54</f>
        <v>1</v>
      </c>
      <c r="L66" s="169">
        <f>Time!L$54</f>
        <v>1</v>
      </c>
      <c r="M66" s="169">
        <f>Time!M$54</f>
        <v>1</v>
      </c>
      <c r="N66" s="169">
        <f>Time!N$54</f>
        <v>1</v>
      </c>
      <c r="O66" s="169">
        <f>Time!O$54</f>
        <v>1</v>
      </c>
      <c r="P66" s="169">
        <f>Time!P$54</f>
        <v>0</v>
      </c>
    </row>
    <row r="67" spans="4:16" s="141" customFormat="1" ht="13.2" hidden="1" outlineLevel="2">
      <c r="E67" s="203" t="str">
        <f t="shared" ref="E67:P67" si="8" xml:space="preserve"> E$59</f>
        <v>Totex profile - Base costs - WR</v>
      </c>
      <c r="F67" s="186">
        <f t="shared" si="8"/>
        <v>0</v>
      </c>
      <c r="G67" s="203" t="str">
        <f t="shared" si="8"/>
        <v>%</v>
      </c>
      <c r="H67" s="203">
        <f t="shared" si="8"/>
        <v>1</v>
      </c>
      <c r="I67" s="169">
        <f t="shared" si="8"/>
        <v>0</v>
      </c>
      <c r="J67" s="174">
        <f t="shared" si="8"/>
        <v>0</v>
      </c>
      <c r="K67" s="174">
        <f t="shared" si="8"/>
        <v>0.18723319357648707</v>
      </c>
      <c r="L67" s="174">
        <f t="shared" si="8"/>
        <v>0.19086573978828097</v>
      </c>
      <c r="M67" s="174">
        <f t="shared" si="8"/>
        <v>0.19411209713716429</v>
      </c>
      <c r="N67" s="174">
        <f t="shared" si="8"/>
        <v>0.20483225976291045</v>
      </c>
      <c r="O67" s="174">
        <f t="shared" si="8"/>
        <v>0.22295670973515719</v>
      </c>
      <c r="P67" s="174">
        <f t="shared" si="8"/>
        <v>0</v>
      </c>
    </row>
    <row r="68" spans="4:16" s="141" customFormat="1" ht="13.2" hidden="1" outlineLevel="2">
      <c r="E68" s="141" t="s">
        <v>301</v>
      </c>
      <c r="F68" s="163"/>
      <c r="G68" s="141" t="s">
        <v>116</v>
      </c>
      <c r="H68" s="209">
        <f xml:space="preserve"> SUM(J68:P68)</f>
        <v>360.66322630007875</v>
      </c>
      <c r="J68" s="168">
        <f t="shared" ref="J68:P68" si="9" xml:space="preserve"> IF(J66 = 1, J67 * $F65, 0)</f>
        <v>0</v>
      </c>
      <c r="K68" s="168">
        <f t="shared" si="9"/>
        <v>67.528127665763023</v>
      </c>
      <c r="L68" s="168">
        <f t="shared" si="9"/>
        <v>68.838253502192742</v>
      </c>
      <c r="M68" s="168">
        <f t="shared" si="9"/>
        <v>70.009095217363964</v>
      </c>
      <c r="N68" s="168">
        <f t="shared" si="9"/>
        <v>73.875463656427101</v>
      </c>
      <c r="O68" s="168">
        <f t="shared" si="9"/>
        <v>80.412286258331974</v>
      </c>
      <c r="P68" s="168">
        <f t="shared" si="9"/>
        <v>0</v>
      </c>
    </row>
    <row r="69" spans="4:16" s="141" customFormat="1" ht="13.2" hidden="1" outlineLevel="2">
      <c r="F69" s="163"/>
      <c r="H69" s="209"/>
    </row>
    <row r="70" spans="4:16" s="141" customFormat="1" ht="13.2" hidden="1" outlineLevel="2">
      <c r="D70" s="165" t="s">
        <v>302</v>
      </c>
      <c r="F70" s="163"/>
      <c r="H70" s="209"/>
    </row>
    <row r="71" spans="4:16" s="141" customFormat="1" ht="13.2" hidden="1" outlineLevel="2">
      <c r="E71" s="142" t="str">
        <f>InpActive!E$253</f>
        <v>Percentage totex linked to wage growth - WR</v>
      </c>
      <c r="F71" s="171">
        <f>InpActive!F$253</f>
        <v>0.38600000000000001</v>
      </c>
      <c r="G71" s="142" t="str">
        <f>InpActive!G$253</f>
        <v>%</v>
      </c>
    </row>
    <row r="72" spans="4:16" s="141" customFormat="1" ht="13.2" hidden="1" outlineLevel="2">
      <c r="E72" s="209" t="str">
        <f t="shared" ref="E72:P72" si="10">E68</f>
        <v>Profiled Totex available for wage indexation adjustment - WR - Real</v>
      </c>
      <c r="F72" s="209">
        <f t="shared" si="10"/>
        <v>0</v>
      </c>
      <c r="G72" s="209" t="str">
        <f t="shared" si="10"/>
        <v>£m</v>
      </c>
      <c r="H72" s="213">
        <f t="shared" si="10"/>
        <v>360.66322630007875</v>
      </c>
      <c r="I72" s="196">
        <f t="shared" si="10"/>
        <v>0</v>
      </c>
      <c r="J72" s="196">
        <f t="shared" si="10"/>
        <v>0</v>
      </c>
      <c r="K72" s="196">
        <f t="shared" si="10"/>
        <v>67.528127665763023</v>
      </c>
      <c r="L72" s="196">
        <f t="shared" si="10"/>
        <v>68.838253502192742</v>
      </c>
      <c r="M72" s="196">
        <f t="shared" si="10"/>
        <v>70.009095217363964</v>
      </c>
      <c r="N72" s="196">
        <f t="shared" si="10"/>
        <v>73.875463656427101</v>
      </c>
      <c r="O72" s="196">
        <f t="shared" si="10"/>
        <v>80.412286258331974</v>
      </c>
      <c r="P72" s="196">
        <f t="shared" si="10"/>
        <v>0</v>
      </c>
    </row>
    <row r="73" spans="4:16" s="141" customFormat="1" ht="13.2" hidden="1" outlineLevel="2">
      <c r="E73" s="209" t="s">
        <v>303</v>
      </c>
      <c r="F73" s="209"/>
      <c r="G73" s="209" t="s">
        <v>116</v>
      </c>
      <c r="H73" s="213">
        <f xml:space="preserve"> SUM(J73:P73)</f>
        <v>139.21600535183043</v>
      </c>
      <c r="I73" s="196"/>
      <c r="J73" s="196">
        <f t="shared" ref="J73:P73" si="11" xml:space="preserve"> J72 * $F71</f>
        <v>0</v>
      </c>
      <c r="K73" s="196">
        <f t="shared" si="11"/>
        <v>26.065857278984527</v>
      </c>
      <c r="L73" s="196">
        <f t="shared" si="11"/>
        <v>26.571565851846398</v>
      </c>
      <c r="M73" s="196">
        <f t="shared" si="11"/>
        <v>27.023510753902492</v>
      </c>
      <c r="N73" s="196">
        <f t="shared" si="11"/>
        <v>28.515928971380863</v>
      </c>
      <c r="O73" s="196">
        <f t="shared" si="11"/>
        <v>31.039142495716142</v>
      </c>
      <c r="P73" s="196">
        <f t="shared" si="11"/>
        <v>0</v>
      </c>
    </row>
    <row r="74" spans="4:16" s="141" customFormat="1" ht="13.2" hidden="1" outlineLevel="2">
      <c r="E74" s="209"/>
      <c r="F74" s="209"/>
      <c r="G74" s="209"/>
      <c r="H74" s="213"/>
      <c r="I74" s="196"/>
      <c r="J74" s="196"/>
      <c r="K74" s="196"/>
      <c r="L74" s="196"/>
      <c r="M74" s="196"/>
      <c r="N74" s="196"/>
      <c r="O74" s="196"/>
      <c r="P74" s="196"/>
    </row>
    <row r="75" spans="4:16" s="141" customFormat="1" ht="13.2" hidden="1" outlineLevel="2">
      <c r="D75" s="165" t="s">
        <v>304</v>
      </c>
      <c r="F75" s="163"/>
    </row>
    <row r="76" spans="4:16" s="141" customFormat="1" ht="13.2" hidden="1" outlineLevel="2">
      <c r="E76" s="186" t="str">
        <f>Time!E$54</f>
        <v>Forecast Period Flag</v>
      </c>
      <c r="F76" s="186">
        <f>Time!F$54</f>
        <v>0</v>
      </c>
      <c r="G76" s="186" t="str">
        <f>Time!G$54</f>
        <v>flag</v>
      </c>
      <c r="H76" s="186">
        <f>Time!H$54</f>
        <v>5</v>
      </c>
      <c r="I76" s="169">
        <f>Time!I$54</f>
        <v>0</v>
      </c>
      <c r="J76" s="169">
        <f>Time!J$54</f>
        <v>0</v>
      </c>
      <c r="K76" s="169">
        <f>Time!K$54</f>
        <v>1</v>
      </c>
      <c r="L76" s="169">
        <f>Time!L$54</f>
        <v>1</v>
      </c>
      <c r="M76" s="169">
        <f>Time!M$54</f>
        <v>1</v>
      </c>
      <c r="N76" s="169">
        <f>Time!N$54</f>
        <v>1</v>
      </c>
      <c r="O76" s="169">
        <f>Time!O$54</f>
        <v>1</v>
      </c>
      <c r="P76" s="169">
        <f>Time!P$54</f>
        <v>0</v>
      </c>
    </row>
    <row r="77" spans="4:16" s="141" customFormat="1" ht="13.2" hidden="1" outlineLevel="2">
      <c r="E77" s="141" t="str">
        <f t="shared" ref="E77:P77" si="12" xml:space="preserve"> E$73</f>
        <v>Profiled Net totex available for wage adj - WR - Real</v>
      </c>
      <c r="F77" s="209">
        <f t="shared" si="12"/>
        <v>0</v>
      </c>
      <c r="G77" s="209" t="str">
        <f t="shared" si="12"/>
        <v>£m</v>
      </c>
      <c r="H77" s="209">
        <f t="shared" si="12"/>
        <v>139.21600535183043</v>
      </c>
      <c r="I77" s="168">
        <f t="shared" si="12"/>
        <v>0</v>
      </c>
      <c r="J77" s="168">
        <f t="shared" si="12"/>
        <v>0</v>
      </c>
      <c r="K77" s="168">
        <f t="shared" si="12"/>
        <v>26.065857278984527</v>
      </c>
      <c r="L77" s="168">
        <f t="shared" si="12"/>
        <v>26.571565851846398</v>
      </c>
      <c r="M77" s="168">
        <f t="shared" si="12"/>
        <v>27.023510753902492</v>
      </c>
      <c r="N77" s="168">
        <f t="shared" si="12"/>
        <v>28.515928971380863</v>
      </c>
      <c r="O77" s="168">
        <f t="shared" si="12"/>
        <v>31.039142495716142</v>
      </c>
      <c r="P77" s="168">
        <f t="shared" si="12"/>
        <v>0</v>
      </c>
    </row>
    <row r="78" spans="4:16" s="141" customFormat="1" ht="13.2" hidden="1" outlineLevel="2">
      <c r="E78" s="172" t="str">
        <f t="shared" ref="E78:P78" si="13" xml:space="preserve"> E$26</f>
        <v>Real adjustment factor for wages</v>
      </c>
      <c r="F78" s="172">
        <f t="shared" si="13"/>
        <v>0</v>
      </c>
      <c r="G78" s="172" t="str">
        <f t="shared" si="13"/>
        <v>%</v>
      </c>
      <c r="H78" s="211">
        <f t="shared" si="13"/>
        <v>0</v>
      </c>
      <c r="I78" s="172">
        <f t="shared" si="13"/>
        <v>0</v>
      </c>
      <c r="J78" s="174">
        <f t="shared" si="13"/>
        <v>0</v>
      </c>
      <c r="K78" s="174">
        <f t="shared" si="13"/>
        <v>1.0088717366571422</v>
      </c>
      <c r="L78" s="174">
        <f t="shared" si="13"/>
        <v>0.99546000675836432</v>
      </c>
      <c r="M78" s="174">
        <f t="shared" si="13"/>
        <v>0.97709431475246755</v>
      </c>
      <c r="N78" s="174">
        <f t="shared" si="13"/>
        <v>0.97709431475246755</v>
      </c>
      <c r="O78" s="174">
        <f t="shared" si="13"/>
        <v>0.97709431475246766</v>
      </c>
      <c r="P78" s="174">
        <f t="shared" si="13"/>
        <v>0</v>
      </c>
    </row>
    <row r="79" spans="4:16" s="141" customFormat="1" ht="13.2" hidden="1" outlineLevel="2">
      <c r="E79" s="141" t="s">
        <v>305</v>
      </c>
      <c r="F79" s="163"/>
      <c r="G79" s="141" t="s">
        <v>116</v>
      </c>
      <c r="H79" s="209">
        <f xml:space="preserve"> SUM(J79:P79)</f>
        <v>137.34347829043332</v>
      </c>
      <c r="I79" s="168"/>
      <c r="J79" s="168">
        <f t="shared" ref="J79:P79" si="14" xml:space="preserve"> IF(J76 = 1, J77 * J78, 0)</f>
        <v>0</v>
      </c>
      <c r="K79" s="168">
        <f t="shared" si="14"/>
        <v>26.297106700506333</v>
      </c>
      <c r="L79" s="168">
        <f t="shared" si="14"/>
        <v>26.450931122459338</v>
      </c>
      <c r="M79" s="168">
        <f t="shared" si="14"/>
        <v>26.404518722290295</v>
      </c>
      <c r="N79" s="168">
        <f t="shared" si="14"/>
        <v>27.862752077821419</v>
      </c>
      <c r="O79" s="168">
        <f t="shared" si="14"/>
        <v>30.328169667355962</v>
      </c>
      <c r="P79" s="168">
        <f t="shared" si="14"/>
        <v>0</v>
      </c>
    </row>
    <row r="80" spans="4:16" s="141" customFormat="1" ht="13.2" hidden="1" outlineLevel="2">
      <c r="F80" s="213"/>
    </row>
    <row r="81" spans="3:16" s="141" customFormat="1" ht="13.2" hidden="1" outlineLevel="2">
      <c r="D81" s="165" t="s">
        <v>306</v>
      </c>
      <c r="F81" s="213"/>
    </row>
    <row r="82" spans="3:16" s="141" customFormat="1" ht="13.2" hidden="1" outlineLevel="2">
      <c r="E82" s="209" t="str">
        <f t="shared" ref="E82:P82" si="15" xml:space="preserve"> E$79</f>
        <v>Profiled adjustment wage related totex - WR - Real</v>
      </c>
      <c r="F82" s="209">
        <f t="shared" si="15"/>
        <v>0</v>
      </c>
      <c r="G82" s="209" t="str">
        <f t="shared" si="15"/>
        <v>£m</v>
      </c>
      <c r="H82" s="209">
        <f t="shared" si="15"/>
        <v>137.34347829043332</v>
      </c>
      <c r="I82" s="168">
        <f t="shared" si="15"/>
        <v>0</v>
      </c>
      <c r="J82" s="168">
        <f t="shared" si="15"/>
        <v>0</v>
      </c>
      <c r="K82" s="168">
        <f t="shared" si="15"/>
        <v>26.297106700506333</v>
      </c>
      <c r="L82" s="168">
        <f t="shared" si="15"/>
        <v>26.450931122459338</v>
      </c>
      <c r="M82" s="168">
        <f t="shared" si="15"/>
        <v>26.404518722290295</v>
      </c>
      <c r="N82" s="168">
        <f t="shared" si="15"/>
        <v>27.862752077821419</v>
      </c>
      <c r="O82" s="168">
        <f t="shared" si="15"/>
        <v>30.328169667355962</v>
      </c>
      <c r="P82" s="168">
        <f t="shared" si="15"/>
        <v>0</v>
      </c>
    </row>
    <row r="83" spans="3:16" s="141" customFormat="1" ht="13.2" hidden="1" outlineLevel="2">
      <c r="E83" s="141" t="str">
        <f t="shared" ref="E83:P83" si="16" xml:space="preserve"> E$73</f>
        <v>Profiled Net totex available for wage adj - WR - Real</v>
      </c>
      <c r="F83" s="209">
        <f t="shared" si="16"/>
        <v>0</v>
      </c>
      <c r="G83" s="209" t="str">
        <f t="shared" si="16"/>
        <v>£m</v>
      </c>
      <c r="H83" s="209">
        <f t="shared" si="16"/>
        <v>139.21600535183043</v>
      </c>
      <c r="I83" s="168">
        <f t="shared" si="16"/>
        <v>0</v>
      </c>
      <c r="J83" s="168">
        <f t="shared" si="16"/>
        <v>0</v>
      </c>
      <c r="K83" s="168">
        <f t="shared" si="16"/>
        <v>26.065857278984527</v>
      </c>
      <c r="L83" s="168">
        <f t="shared" si="16"/>
        <v>26.571565851846398</v>
      </c>
      <c r="M83" s="168">
        <f t="shared" si="16"/>
        <v>27.023510753902492</v>
      </c>
      <c r="N83" s="168">
        <f t="shared" si="16"/>
        <v>28.515928971380863</v>
      </c>
      <c r="O83" s="168">
        <f t="shared" si="16"/>
        <v>31.039142495716142</v>
      </c>
      <c r="P83" s="168">
        <f t="shared" si="16"/>
        <v>0</v>
      </c>
    </row>
    <row r="84" spans="3:16" s="141" customFormat="1" ht="13.2" hidden="1" outlineLevel="2">
      <c r="E84" s="141" t="s">
        <v>307</v>
      </c>
      <c r="F84" s="213"/>
      <c r="G84" s="141" t="s">
        <v>116</v>
      </c>
      <c r="H84" s="172">
        <f xml:space="preserve"> SUM(J84:P84)</f>
        <v>-1.8725270613970757</v>
      </c>
      <c r="J84" s="196">
        <f t="shared" ref="J84:P84" si="17" xml:space="preserve"> J82 - J83</f>
        <v>0</v>
      </c>
      <c r="K84" s="196">
        <f xml:space="preserve"> K82 - K83</f>
        <v>0.23124942152180594</v>
      </c>
      <c r="L84" s="196">
        <f t="shared" si="17"/>
        <v>-0.12063472938705999</v>
      </c>
      <c r="M84" s="196">
        <f t="shared" si="17"/>
        <v>-0.61899203161219774</v>
      </c>
      <c r="N84" s="196">
        <f t="shared" si="17"/>
        <v>-0.65317689355944353</v>
      </c>
      <c r="O84" s="196">
        <f t="shared" si="17"/>
        <v>-0.71097282836018039</v>
      </c>
      <c r="P84" s="196">
        <f t="shared" si="17"/>
        <v>0</v>
      </c>
    </row>
    <row r="85" spans="3:16" s="141" customFormat="1" ht="13.2" hidden="1" outlineLevel="2">
      <c r="F85" s="213"/>
      <c r="H85" s="172"/>
      <c r="J85" s="196"/>
      <c r="K85" s="196"/>
      <c r="L85" s="196"/>
      <c r="M85" s="196"/>
      <c r="N85" s="196"/>
      <c r="O85" s="196"/>
      <c r="P85" s="196"/>
    </row>
    <row r="86" spans="3:16" s="141" customFormat="1" ht="13.2" hidden="1" outlineLevel="2">
      <c r="D86" s="165" t="s">
        <v>308</v>
      </c>
      <c r="F86" s="213"/>
      <c r="H86" s="172"/>
      <c r="J86" s="196"/>
      <c r="K86" s="196"/>
      <c r="L86" s="196"/>
      <c r="M86" s="196"/>
      <c r="N86" s="196"/>
      <c r="O86" s="196"/>
      <c r="P86" s="196"/>
    </row>
    <row r="87" spans="3:16" s="141" customFormat="1" ht="13.2" hidden="1" outlineLevel="2">
      <c r="E87" s="141" t="str">
        <f xml:space="preserve"> E$84</f>
        <v>Variance to forecast totex for wage adjustment - WR</v>
      </c>
      <c r="F87" s="141">
        <f t="shared" ref="F87:P87" si="18" xml:space="preserve"> F$84</f>
        <v>0</v>
      </c>
      <c r="G87" s="141" t="str">
        <f t="shared" si="18"/>
        <v>£m</v>
      </c>
      <c r="H87" s="196">
        <f t="shared" si="18"/>
        <v>-1.8725270613970757</v>
      </c>
      <c r="I87" s="141">
        <f t="shared" si="18"/>
        <v>0</v>
      </c>
      <c r="J87" s="196">
        <f t="shared" si="18"/>
        <v>0</v>
      </c>
      <c r="K87" s="196">
        <f xml:space="preserve"> K$84</f>
        <v>0.23124942152180594</v>
      </c>
      <c r="L87" s="196">
        <f t="shared" si="18"/>
        <v>-0.12063472938705999</v>
      </c>
      <c r="M87" s="196">
        <f t="shared" si="18"/>
        <v>-0.61899203161219774</v>
      </c>
      <c r="N87" s="196">
        <f t="shared" si="18"/>
        <v>-0.65317689355944353</v>
      </c>
      <c r="O87" s="196">
        <f t="shared" si="18"/>
        <v>-0.71097282836018039</v>
      </c>
      <c r="P87" s="196">
        <f t="shared" si="18"/>
        <v>0</v>
      </c>
    </row>
    <row r="88" spans="3:16" s="141" customFormat="1" ht="13.2" hidden="1" outlineLevel="2">
      <c r="E88" s="270" t="str">
        <f t="shared" ref="E88:P88" si="19">E137</f>
        <v>Time value of money factor - WR</v>
      </c>
      <c r="F88" s="293">
        <f t="shared" si="19"/>
        <v>0</v>
      </c>
      <c r="G88" s="270" t="str">
        <f t="shared" si="19"/>
        <v>Factor</v>
      </c>
      <c r="H88" s="294">
        <f t="shared" si="19"/>
        <v>0</v>
      </c>
      <c r="I88" s="270">
        <f t="shared" si="19"/>
        <v>0</v>
      </c>
      <c r="J88" s="294">
        <f t="shared" si="19"/>
        <v>1</v>
      </c>
      <c r="K88" s="294">
        <f t="shared" si="19"/>
        <v>1.122016155346969</v>
      </c>
      <c r="L88" s="294">
        <f t="shared" si="19"/>
        <v>1.0901828170879997</v>
      </c>
      <c r="M88" s="294">
        <f t="shared" si="19"/>
        <v>1.0592526399999997</v>
      </c>
      <c r="N88" s="294">
        <f t="shared" si="19"/>
        <v>1.0291999999999999</v>
      </c>
      <c r="O88" s="294">
        <f t="shared" si="19"/>
        <v>1</v>
      </c>
      <c r="P88" s="294">
        <f t="shared" si="19"/>
        <v>1</v>
      </c>
    </row>
    <row r="89" spans="3:16" s="141" customFormat="1" ht="13.2" hidden="1" outlineLevel="2">
      <c r="E89" s="141" t="s">
        <v>309</v>
      </c>
      <c r="F89" s="202"/>
      <c r="G89" s="141" t="s">
        <v>116</v>
      </c>
      <c r="H89" s="172">
        <f xml:space="preserve"> SUM(J89:P89)</f>
        <v>-1.9109397530954695</v>
      </c>
      <c r="J89" s="172">
        <f t="shared" ref="J89" si="20" xml:space="preserve"> J87*J88</f>
        <v>0</v>
      </c>
      <c r="K89" s="172">
        <f xml:space="preserve"> K87*K88</f>
        <v>0.2594655868621073</v>
      </c>
      <c r="L89" s="172">
        <f t="shared" ref="L89:P89" si="21" xml:space="preserve"> L87*L88</f>
        <v>-0.13151390912183356</v>
      </c>
      <c r="M89" s="172">
        <f t="shared" si="21"/>
        <v>-0.65566894362418371</v>
      </c>
      <c r="N89" s="172">
        <f t="shared" si="21"/>
        <v>-0.67224965885137922</v>
      </c>
      <c r="O89" s="172">
        <f t="shared" si="21"/>
        <v>-0.71097282836018039</v>
      </c>
      <c r="P89" s="172">
        <f t="shared" si="21"/>
        <v>0</v>
      </c>
    </row>
    <row r="90" spans="3:16" s="141" customFormat="1" ht="13.2" hidden="1" outlineLevel="2">
      <c r="E90" s="141" t="s">
        <v>310</v>
      </c>
      <c r="F90" s="172">
        <f xml:space="preserve"> H89 * -1</f>
        <v>1.9109397530954695</v>
      </c>
      <c r="G90" s="141" t="s">
        <v>116</v>
      </c>
      <c r="H90" s="172"/>
      <c r="J90" s="172"/>
      <c r="K90" s="172"/>
      <c r="L90" s="172"/>
      <c r="M90" s="172"/>
      <c r="N90" s="172"/>
      <c r="O90" s="172"/>
      <c r="P90" s="172"/>
    </row>
    <row r="91" spans="3:16" s="141" customFormat="1" ht="13.2" hidden="1" outlineLevel="1">
      <c r="H91" s="286"/>
      <c r="K91" s="173"/>
      <c r="L91" s="173"/>
      <c r="M91" s="173"/>
      <c r="N91" s="173"/>
      <c r="O91" s="173"/>
    </row>
    <row r="92" spans="3:16" s="141" customFormat="1" ht="13.2" hidden="1" outlineLevel="1" collapsed="1">
      <c r="C92" s="165" t="s">
        <v>618</v>
      </c>
    </row>
    <row r="93" spans="3:16" s="141" customFormat="1" ht="13.2" hidden="1" outlineLevel="2">
      <c r="C93" s="165"/>
      <c r="K93" s="173"/>
      <c r="L93" s="173"/>
      <c r="M93" s="173"/>
      <c r="N93" s="173"/>
      <c r="O93" s="173"/>
    </row>
    <row r="94" spans="3:16" s="141" customFormat="1" ht="13.2" hidden="1" outlineLevel="2">
      <c r="C94" s="165"/>
      <c r="E94" s="186" t="str">
        <f>InpActive!E$42</f>
        <v>Net totex for cost sharing reconciliation - WR - Nominal</v>
      </c>
      <c r="F94" s="186">
        <f>InpActive!F$42</f>
        <v>0</v>
      </c>
      <c r="G94" s="186" t="str">
        <f>InpActive!G$42</f>
        <v>£m</v>
      </c>
      <c r="H94" s="186">
        <f>InpActive!H$42</f>
        <v>0</v>
      </c>
      <c r="I94" s="169">
        <f>InpActive!I$42</f>
        <v>0</v>
      </c>
      <c r="J94" s="169">
        <f>InpActive!J$42</f>
        <v>0</v>
      </c>
      <c r="K94" s="169">
        <f>InpActive!K$42</f>
        <v>34.512078341594133</v>
      </c>
      <c r="L94" s="169">
        <f>InpActive!L$42</f>
        <v>43.205966427237307</v>
      </c>
      <c r="M94" s="169">
        <f>InpActive!M$42</f>
        <v>49.472048790141109</v>
      </c>
      <c r="N94" s="169">
        <f>InpActive!N$42</f>
        <v>42.703411762892152</v>
      </c>
      <c r="O94" s="169" t="str">
        <f>InpActive!O$42</f>
        <v>["          ]</v>
      </c>
      <c r="P94" s="169">
        <f>InpActive!P$42</f>
        <v>0</v>
      </c>
    </row>
    <row r="95" spans="3:16" s="141" customFormat="1" ht="13.2" hidden="1" outlineLevel="2">
      <c r="C95" s="165"/>
      <c r="E95" s="171" t="str">
        <f>Index!E$43</f>
        <v>CPI(H): Fin year average - inflate from base year 2017-18 average - CALC</v>
      </c>
      <c r="F95" s="186">
        <f>Index!F$43</f>
        <v>0</v>
      </c>
      <c r="G95" s="171" t="str">
        <f>Index!G$43</f>
        <v>%</v>
      </c>
      <c r="H95" s="186">
        <f>Index!H$43</f>
        <v>0</v>
      </c>
      <c r="I95" s="169">
        <f>Index!I$43</f>
        <v>0</v>
      </c>
      <c r="J95" s="160">
        <f>Index!J$43</f>
        <v>1.0386214616983847</v>
      </c>
      <c r="K95" s="160">
        <f>Index!K$43</f>
        <v>1.0469374700143934</v>
      </c>
      <c r="L95" s="160">
        <f>Index!L$43</f>
        <v>1.0853990084759317</v>
      </c>
      <c r="M95" s="160">
        <f>Index!M$43</f>
        <v>1.1806332960179113</v>
      </c>
      <c r="N95" s="160">
        <f>Index!N$43</f>
        <v>1.2461218615064769</v>
      </c>
      <c r="O95" s="160">
        <f>Index!O$43</f>
        <v>1.2833839756916681</v>
      </c>
      <c r="P95" s="160">
        <f>Index!P$43</f>
        <v>1.3140892371661603</v>
      </c>
    </row>
    <row r="96" spans="3:16" s="141" customFormat="1" ht="13.2" hidden="1" outlineLevel="2">
      <c r="C96" s="165"/>
      <c r="E96" s="141" t="s">
        <v>311</v>
      </c>
      <c r="G96" s="141" t="s">
        <v>116</v>
      </c>
      <c r="J96" s="173">
        <f xml:space="preserve"> J94 / J95</f>
        <v>0</v>
      </c>
      <c r="K96" s="173">
        <f xml:space="preserve"> K94 / K95</f>
        <v>32.964794297714512</v>
      </c>
      <c r="L96" s="173">
        <f t="shared" ref="L96:P96" si="22" xml:space="preserve"> L94 / L95</f>
        <v>39.806528373289353</v>
      </c>
      <c r="M96" s="173">
        <f t="shared" si="22"/>
        <v>41.902976103589893</v>
      </c>
      <c r="N96" s="173">
        <f t="shared" si="22"/>
        <v>34.2690495063353</v>
      </c>
      <c r="O96" s="173" t="e">
        <f t="shared" si="22"/>
        <v>#VALUE!</v>
      </c>
      <c r="P96" s="173">
        <f t="shared" si="22"/>
        <v>0</v>
      </c>
    </row>
    <row r="97" spans="3:16" s="141" customFormat="1" ht="13.2" hidden="1" outlineLevel="2">
      <c r="C97" s="165"/>
      <c r="J97" s="173"/>
      <c r="K97" s="173"/>
      <c r="L97" s="173"/>
      <c r="M97" s="173"/>
      <c r="N97" s="173"/>
      <c r="O97" s="173"/>
      <c r="P97" s="173"/>
    </row>
    <row r="98" spans="3:16" s="141" customFormat="1" ht="13.2" hidden="1" outlineLevel="2">
      <c r="C98" s="165"/>
      <c r="E98" s="186" t="str">
        <f>InpActive!E$44</f>
        <v>Performance related pay recovery mechanism adjustment - WR - Nominal (Neg)</v>
      </c>
      <c r="F98" s="186">
        <f>InpActive!F$44</f>
        <v>0</v>
      </c>
      <c r="G98" s="186" t="str">
        <f>InpActive!G$44</f>
        <v>£m</v>
      </c>
      <c r="H98" s="186">
        <f>InpActive!H$44</f>
        <v>0</v>
      </c>
      <c r="I98" s="186">
        <f>InpActive!I$44</f>
        <v>0</v>
      </c>
      <c r="J98" s="186">
        <f>InpActive!J$44</f>
        <v>0</v>
      </c>
      <c r="K98" s="186">
        <f>InpActive!K$44</f>
        <v>0</v>
      </c>
      <c r="L98" s="186">
        <f>InpActive!L$44</f>
        <v>0</v>
      </c>
      <c r="M98" s="186">
        <f>InpActive!M$44</f>
        <v>0</v>
      </c>
      <c r="N98" s="186">
        <f>InpActive!N$44</f>
        <v>0</v>
      </c>
      <c r="O98" s="186">
        <f>InpActive!O$44</f>
        <v>0</v>
      </c>
      <c r="P98" s="186">
        <f>InpActive!P$44</f>
        <v>0</v>
      </c>
    </row>
    <row r="99" spans="3:16" s="141" customFormat="1" ht="13.2" hidden="1" outlineLevel="2">
      <c r="C99" s="165"/>
      <c r="E99" s="171" t="str">
        <f>Index!E$43</f>
        <v>CPI(H): Fin year average - inflate from base year 2017-18 average - CALC</v>
      </c>
      <c r="F99" s="186">
        <f>Index!F$43</f>
        <v>0</v>
      </c>
      <c r="G99" s="171" t="str">
        <f>Index!G$43</f>
        <v>%</v>
      </c>
      <c r="H99" s="186">
        <f>Index!H$43</f>
        <v>0</v>
      </c>
      <c r="I99" s="169">
        <f>Index!I$43</f>
        <v>0</v>
      </c>
      <c r="J99" s="160">
        <f>Index!J$43</f>
        <v>1.0386214616983847</v>
      </c>
      <c r="K99" s="160">
        <f>Index!K$43</f>
        <v>1.0469374700143934</v>
      </c>
      <c r="L99" s="160">
        <f>Index!L$43</f>
        <v>1.0853990084759317</v>
      </c>
      <c r="M99" s="160">
        <f>Index!M$43</f>
        <v>1.1806332960179113</v>
      </c>
      <c r="N99" s="160">
        <f>Index!N$43</f>
        <v>1.2461218615064769</v>
      </c>
      <c r="O99" s="160">
        <f>Index!O$43</f>
        <v>1.2833839756916681</v>
      </c>
      <c r="P99" s="160">
        <f>Index!P$43</f>
        <v>1.3140892371661603</v>
      </c>
    </row>
    <row r="100" spans="3:16" s="141" customFormat="1" ht="13.2" hidden="1" outlineLevel="2">
      <c r="C100" s="165"/>
      <c r="E100" s="141" t="s">
        <v>653</v>
      </c>
      <c r="G100" s="141" t="s">
        <v>116</v>
      </c>
      <c r="H100" s="173">
        <f>SUM(K100:O100)</f>
        <v>0</v>
      </c>
      <c r="J100" s="173">
        <f xml:space="preserve"> J98 / J99</f>
        <v>0</v>
      </c>
      <c r="K100" s="173">
        <f xml:space="preserve"> K98 / K99</f>
        <v>0</v>
      </c>
      <c r="L100" s="173">
        <f t="shared" ref="L100:P100" si="23" xml:space="preserve"> L98 / L99</f>
        <v>0</v>
      </c>
      <c r="M100" s="173">
        <f t="shared" si="23"/>
        <v>0</v>
      </c>
      <c r="N100" s="173">
        <f t="shared" si="23"/>
        <v>0</v>
      </c>
      <c r="O100" s="173">
        <f t="shared" si="23"/>
        <v>0</v>
      </c>
      <c r="P100" s="173">
        <f t="shared" si="23"/>
        <v>0</v>
      </c>
    </row>
    <row r="101" spans="3:16" s="141" customFormat="1" ht="13.2" hidden="1" outlineLevel="2">
      <c r="C101" s="165"/>
      <c r="E101" s="141" t="s">
        <v>654</v>
      </c>
      <c r="F101" s="168">
        <f>H100</f>
        <v>0</v>
      </c>
      <c r="G101" s="141" t="s">
        <v>116</v>
      </c>
      <c r="J101" s="173"/>
      <c r="K101" s="173"/>
      <c r="L101" s="173"/>
      <c r="M101" s="173"/>
      <c r="N101" s="173"/>
      <c r="O101" s="173"/>
      <c r="P101" s="173"/>
    </row>
    <row r="102" spans="3:16" s="141" customFormat="1" ht="13.2" hidden="1" outlineLevel="2">
      <c r="C102" s="165"/>
    </row>
    <row r="103" spans="3:16" s="141" customFormat="1" ht="13.2" hidden="1" outlineLevel="2">
      <c r="C103" s="165"/>
      <c r="E103" s="213" t="str">
        <f xml:space="preserve"> E$96</f>
        <v>Actual net totex for cost sharing reconciliation - WR - Real</v>
      </c>
      <c r="F103" s="213">
        <f t="shared" ref="F103:P103" si="24" xml:space="preserve"> F$96</f>
        <v>0</v>
      </c>
      <c r="G103" s="213" t="str">
        <f t="shared" si="24"/>
        <v>£m</v>
      </c>
      <c r="H103" s="213">
        <f t="shared" si="24"/>
        <v>0</v>
      </c>
      <c r="I103" s="196">
        <f t="shared" si="24"/>
        <v>0</v>
      </c>
      <c r="J103" s="196">
        <f t="shared" si="24"/>
        <v>0</v>
      </c>
      <c r="K103" s="196">
        <f t="shared" si="24"/>
        <v>32.964794297714512</v>
      </c>
      <c r="L103" s="196">
        <f t="shared" si="24"/>
        <v>39.806528373289353</v>
      </c>
      <c r="M103" s="196">
        <f t="shared" si="24"/>
        <v>41.902976103589893</v>
      </c>
      <c r="N103" s="196">
        <f t="shared" si="24"/>
        <v>34.2690495063353</v>
      </c>
      <c r="O103" s="196" t="e">
        <f t="shared" si="24"/>
        <v>#VALUE!</v>
      </c>
      <c r="P103" s="196">
        <f t="shared" si="24"/>
        <v>0</v>
      </c>
    </row>
    <row r="104" spans="3:16" s="141" customFormat="1" ht="13.2" hidden="1" outlineLevel="2">
      <c r="C104" s="165"/>
      <c r="E104" s="168" t="str">
        <f>E100</f>
        <v>Performance related pay recovery mechanism adjustment  - WR - real</v>
      </c>
      <c r="F104" s="168">
        <f t="shared" ref="F104:P104" si="25">F100</f>
        <v>0</v>
      </c>
      <c r="G104" s="168" t="str">
        <f t="shared" si="25"/>
        <v>£m</v>
      </c>
      <c r="H104" s="168">
        <f t="shared" si="25"/>
        <v>0</v>
      </c>
      <c r="I104" s="168">
        <f t="shared" si="25"/>
        <v>0</v>
      </c>
      <c r="J104" s="168">
        <f t="shared" si="25"/>
        <v>0</v>
      </c>
      <c r="K104" s="168">
        <f t="shared" si="25"/>
        <v>0</v>
      </c>
      <c r="L104" s="168">
        <f t="shared" si="25"/>
        <v>0</v>
      </c>
      <c r="M104" s="168">
        <f t="shared" si="25"/>
        <v>0</v>
      </c>
      <c r="N104" s="168">
        <f t="shared" si="25"/>
        <v>0</v>
      </c>
      <c r="O104" s="168">
        <f t="shared" si="25"/>
        <v>0</v>
      </c>
      <c r="P104" s="168">
        <f t="shared" si="25"/>
        <v>0</v>
      </c>
    </row>
    <row r="105" spans="3:16" s="141" customFormat="1" ht="13.2" hidden="1" outlineLevel="2">
      <c r="C105" s="165"/>
      <c r="E105" s="186" t="str">
        <f>Time!E$54</f>
        <v>Forecast Period Flag</v>
      </c>
      <c r="F105" s="186">
        <f>Time!F$54</f>
        <v>0</v>
      </c>
      <c r="G105" s="186" t="str">
        <f>Time!G$54</f>
        <v>flag</v>
      </c>
      <c r="H105" s="186">
        <f>Time!H$54</f>
        <v>5</v>
      </c>
      <c r="I105" s="169">
        <f>Time!I$54</f>
        <v>0</v>
      </c>
      <c r="J105" s="169">
        <f>Time!J$54</f>
        <v>0</v>
      </c>
      <c r="K105" s="169">
        <f>Time!K$54</f>
        <v>1</v>
      </c>
      <c r="L105" s="169">
        <f>Time!L$54</f>
        <v>1</v>
      </c>
      <c r="M105" s="169">
        <f>Time!M$54</f>
        <v>1</v>
      </c>
      <c r="N105" s="169">
        <f>Time!N$54</f>
        <v>1</v>
      </c>
      <c r="O105" s="169">
        <f>Time!O$54</f>
        <v>1</v>
      </c>
      <c r="P105" s="169">
        <f>Time!P$54</f>
        <v>0</v>
      </c>
    </row>
    <row r="106" spans="3:16" s="141" customFormat="1" ht="13.2" hidden="1" outlineLevel="2">
      <c r="C106" s="165"/>
      <c r="E106" s="141" t="s">
        <v>312</v>
      </c>
      <c r="G106" s="141" t="s">
        <v>116</v>
      </c>
      <c r="H106" s="172" t="e">
        <f xml:space="preserve"> SUM(J106:P106)</f>
        <v>#VALUE!</v>
      </c>
      <c r="J106" s="209">
        <f t="shared" ref="J106" si="26" xml:space="preserve"> (J103 + J104)* J105</f>
        <v>0</v>
      </c>
      <c r="K106" s="209">
        <f xml:space="preserve"> (K103 + K104)* K105</f>
        <v>32.964794297714512</v>
      </c>
      <c r="L106" s="209">
        <f t="shared" ref="L106:P106" si="27" xml:space="preserve"> (L103 + L104)* L105</f>
        <v>39.806528373289353</v>
      </c>
      <c r="M106" s="209">
        <f t="shared" si="27"/>
        <v>41.902976103589893</v>
      </c>
      <c r="N106" s="209">
        <f t="shared" si="27"/>
        <v>34.2690495063353</v>
      </c>
      <c r="O106" s="209" t="e">
        <f t="shared" si="27"/>
        <v>#VALUE!</v>
      </c>
      <c r="P106" s="209">
        <f t="shared" si="27"/>
        <v>0</v>
      </c>
    </row>
    <row r="107" spans="3:16" s="141" customFormat="1" ht="13.2" hidden="1" outlineLevel="2">
      <c r="C107" s="165"/>
      <c r="H107" s="172"/>
      <c r="J107" s="209"/>
      <c r="K107" s="209"/>
      <c r="L107" s="209"/>
      <c r="M107" s="209"/>
      <c r="N107" s="209"/>
      <c r="O107" s="209"/>
      <c r="P107" s="209"/>
    </row>
    <row r="108" spans="3:16" s="141" customFormat="1" ht="13.2" hidden="1" outlineLevel="2">
      <c r="C108" s="165"/>
      <c r="D108" s="3" t="s">
        <v>313</v>
      </c>
    </row>
    <row r="109" spans="3:16" s="141" customFormat="1" ht="13.2" hidden="1" outlineLevel="2">
      <c r="C109" s="165"/>
      <c r="D109" s="3"/>
    </row>
    <row r="110" spans="3:16" s="141" customFormat="1" ht="13.2" hidden="1" outlineLevel="2">
      <c r="C110" s="165"/>
      <c r="D110" s="3"/>
      <c r="E110" s="171" t="str">
        <f>InpActive!E$35</f>
        <v>Opex split profile - Cost sharing - WR</v>
      </c>
      <c r="F110" s="186">
        <f>InpActive!F$35</f>
        <v>0</v>
      </c>
      <c r="G110" s="171" t="str">
        <f>InpActive!G$35</f>
        <v>%</v>
      </c>
      <c r="H110" s="186">
        <f>InpActive!H$35</f>
        <v>0</v>
      </c>
      <c r="I110" s="169">
        <f>InpActive!I$35</f>
        <v>0</v>
      </c>
      <c r="J110" s="160">
        <f>InpActive!J$35</f>
        <v>0</v>
      </c>
      <c r="K110" s="160">
        <f>InpActive!K$35</f>
        <v>0.1585265708265409</v>
      </c>
      <c r="L110" s="160">
        <f>InpActive!L$35</f>
        <v>0.16060932045835058</v>
      </c>
      <c r="M110" s="160">
        <f>InpActive!M$35</f>
        <v>0.164133088640325</v>
      </c>
      <c r="N110" s="160">
        <f>InpActive!N$35</f>
        <v>0.174608250788407</v>
      </c>
      <c r="O110" s="160">
        <f>InpActive!O$35</f>
        <v>0.191708690710757</v>
      </c>
      <c r="P110" s="160">
        <f>InpActive!P$35</f>
        <v>0</v>
      </c>
    </row>
    <row r="111" spans="3:16" s="141" customFormat="1" ht="13.2" hidden="1" outlineLevel="2">
      <c r="C111" s="165"/>
      <c r="D111" s="3"/>
      <c r="E111" s="171" t="str">
        <f>InpActive!E$36</f>
        <v>Capex split profile - Cost sharing - WR</v>
      </c>
      <c r="F111" s="186">
        <f>InpActive!F$36</f>
        <v>0</v>
      </c>
      <c r="G111" s="171" t="str">
        <f>InpActive!G$36</f>
        <v>%</v>
      </c>
      <c r="H111" s="186">
        <f>InpActive!H$36</f>
        <v>0</v>
      </c>
      <c r="I111" s="169">
        <f>InpActive!I$36</f>
        <v>0</v>
      </c>
      <c r="J111" s="160">
        <f>InpActive!J$36</f>
        <v>0</v>
      </c>
      <c r="K111" s="160">
        <f>InpActive!K$36</f>
        <v>2.3863514891090953E-2</v>
      </c>
      <c r="L111" s="160">
        <f>InpActive!L$36</f>
        <v>2.383210327738906E-2</v>
      </c>
      <c r="M111" s="160">
        <f>InpActive!M$36</f>
        <v>3.0509641814939575E-2</v>
      </c>
      <c r="N111" s="160">
        <f>InpActive!N$36</f>
        <v>3.6341160763910058E-2</v>
      </c>
      <c r="O111" s="160">
        <f>InpActive!O$36</f>
        <v>3.5867657828289885E-2</v>
      </c>
      <c r="P111" s="160">
        <f>InpActive!P$36</f>
        <v>0</v>
      </c>
    </row>
    <row r="112" spans="3:16" s="141" customFormat="1" ht="13.2" hidden="1" outlineLevel="2">
      <c r="C112" s="165"/>
      <c r="D112" s="3"/>
      <c r="E112" s="141" t="s">
        <v>314</v>
      </c>
      <c r="F112" s="163"/>
      <c r="G112" s="141" t="s">
        <v>119</v>
      </c>
      <c r="H112" s="203">
        <f xml:space="preserve"> SUM(J112:P112)</f>
        <v>1</v>
      </c>
      <c r="J112" s="174">
        <f t="shared" ref="J112:P112" si="28" xml:space="preserve"> SUM(J110:J111)</f>
        <v>0</v>
      </c>
      <c r="K112" s="174">
        <f xml:space="preserve"> SUM(K110:K111)</f>
        <v>0.18239008571763185</v>
      </c>
      <c r="L112" s="174">
        <f t="shared" si="28"/>
        <v>0.18444142373573963</v>
      </c>
      <c r="M112" s="174">
        <f t="shared" si="28"/>
        <v>0.19464273045526456</v>
      </c>
      <c r="N112" s="174">
        <f t="shared" si="28"/>
        <v>0.21094941155231706</v>
      </c>
      <c r="O112" s="174">
        <f t="shared" si="28"/>
        <v>0.22757634853904687</v>
      </c>
      <c r="P112" s="174">
        <f t="shared" si="28"/>
        <v>0</v>
      </c>
    </row>
    <row r="113" spans="3:16" s="141" customFormat="1" ht="13.2" hidden="1" outlineLevel="2">
      <c r="C113" s="165"/>
      <c r="D113" s="3"/>
      <c r="E113" s="141" t="s">
        <v>315</v>
      </c>
      <c r="F113" s="207">
        <f>H$59</f>
        <v>1</v>
      </c>
      <c r="G113" s="141" t="s">
        <v>119</v>
      </c>
      <c r="H113" s="203"/>
      <c r="J113" s="174"/>
      <c r="K113" s="174"/>
      <c r="L113" s="174"/>
      <c r="M113" s="174"/>
      <c r="N113" s="174"/>
      <c r="O113" s="174"/>
      <c r="P113" s="174"/>
    </row>
    <row r="114" spans="3:16" s="141" customFormat="1" ht="13.2" hidden="1" outlineLevel="2">
      <c r="C114" s="165"/>
      <c r="D114" s="3"/>
    </row>
    <row r="115" spans="3:16" s="141" customFormat="1" ht="13.2" hidden="1" outlineLevel="2">
      <c r="C115" s="165"/>
      <c r="D115" s="3"/>
      <c r="E115" s="175" t="str">
        <f xml:space="preserve"> E$60</f>
        <v>Totex profile - Base costs - 5 year percentage - WR</v>
      </c>
      <c r="F115" s="181">
        <f xml:space="preserve"> F$60</f>
        <v>1</v>
      </c>
      <c r="G115" s="175" t="str">
        <f xml:space="preserve"> G$60</f>
        <v>%</v>
      </c>
    </row>
    <row r="116" spans="3:16" s="141" customFormat="1" ht="13.2" hidden="1" outlineLevel="2">
      <c r="C116" s="165"/>
      <c r="D116" s="3"/>
      <c r="E116" s="141" t="s">
        <v>316</v>
      </c>
      <c r="F116" s="16">
        <f xml:space="preserve"> IF(OR($F$115 = 1, F115 = 0), 0, 1)</f>
        <v>0</v>
      </c>
      <c r="G116" s="141" t="s">
        <v>300</v>
      </c>
    </row>
    <row r="117" spans="3:16" s="141" customFormat="1" ht="13.2" hidden="1" outlineLevel="2">
      <c r="C117" s="165"/>
      <c r="D117" s="3"/>
    </row>
    <row r="118" spans="3:16" s="141" customFormat="1" ht="13.2" hidden="1" outlineLevel="2">
      <c r="C118" s="165"/>
      <c r="E118" s="142" t="str">
        <f>InpActive!E$43</f>
        <v>Net totex available for cost sharing - WR - Real</v>
      </c>
      <c r="F118" s="287">
        <f>InpActive!F$43</f>
        <v>220.10971706344191</v>
      </c>
      <c r="G118" s="142" t="str">
        <f>InpActive!G$43</f>
        <v>£m</v>
      </c>
    </row>
    <row r="119" spans="3:16" s="141" customFormat="1" ht="13.2" hidden="1" outlineLevel="2">
      <c r="C119" s="165"/>
      <c r="E119" s="141" t="str">
        <f xml:space="preserve"> E$112</f>
        <v>Totex profile - Cost Sharing - WR</v>
      </c>
      <c r="F119" s="209">
        <f t="shared" ref="F119:P119" si="29" xml:space="preserve"> F$112</f>
        <v>0</v>
      </c>
      <c r="G119" s="141" t="str">
        <f t="shared" si="29"/>
        <v>%</v>
      </c>
      <c r="H119" s="203">
        <f t="shared" si="29"/>
        <v>1</v>
      </c>
      <c r="I119" s="168">
        <f t="shared" si="29"/>
        <v>0</v>
      </c>
      <c r="J119" s="174">
        <f t="shared" si="29"/>
        <v>0</v>
      </c>
      <c r="K119" s="174">
        <f t="shared" si="29"/>
        <v>0.18239008571763185</v>
      </c>
      <c r="L119" s="174">
        <f t="shared" si="29"/>
        <v>0.18444142373573963</v>
      </c>
      <c r="M119" s="174">
        <f t="shared" si="29"/>
        <v>0.19464273045526456</v>
      </c>
      <c r="N119" s="174">
        <f t="shared" si="29"/>
        <v>0.21094941155231706</v>
      </c>
      <c r="O119" s="174">
        <f t="shared" si="29"/>
        <v>0.22757634853904687</v>
      </c>
      <c r="P119" s="174">
        <f t="shared" si="29"/>
        <v>0</v>
      </c>
    </row>
    <row r="120" spans="3:16" s="141" customFormat="1" ht="13.2" hidden="1" outlineLevel="2">
      <c r="C120" s="165"/>
      <c r="E120" s="141" t="s">
        <v>317</v>
      </c>
      <c r="G120" s="141" t="s">
        <v>116</v>
      </c>
      <c r="H120" s="172">
        <f xml:space="preserve"> SUM(J120:P120)</f>
        <v>220.10971706344191</v>
      </c>
      <c r="J120" s="209">
        <f t="shared" ref="J120:P120" si="30" xml:space="preserve"> J119 * $F118</f>
        <v>0</v>
      </c>
      <c r="K120" s="209">
        <f xml:space="preserve"> K119 * $F118</f>
        <v>40.145830162484863</v>
      </c>
      <c r="L120" s="209">
        <f t="shared" si="30"/>
        <v>40.597349593252048</v>
      </c>
      <c r="M120" s="209">
        <f t="shared" si="30"/>
        <v>42.842756328964072</v>
      </c>
      <c r="N120" s="209">
        <f t="shared" si="30"/>
        <v>46.43201529148007</v>
      </c>
      <c r="O120" s="209">
        <f t="shared" si="30"/>
        <v>50.091765687260846</v>
      </c>
      <c r="P120" s="209">
        <f t="shared" si="30"/>
        <v>0</v>
      </c>
    </row>
    <row r="121" spans="3:16" s="141" customFormat="1" ht="13.2" hidden="1" outlineLevel="2">
      <c r="C121" s="165"/>
      <c r="H121" s="172"/>
      <c r="J121" s="209"/>
      <c r="K121" s="209"/>
      <c r="L121" s="209"/>
      <c r="M121" s="209"/>
      <c r="N121" s="209"/>
      <c r="O121" s="209"/>
      <c r="P121" s="209"/>
    </row>
    <row r="122" spans="3:16" s="141" customFormat="1" ht="13.2" hidden="1" outlineLevel="2">
      <c r="C122" s="165"/>
      <c r="D122" s="165"/>
      <c r="H122" s="172"/>
      <c r="J122" s="209"/>
      <c r="K122" s="209"/>
      <c r="L122" s="209"/>
      <c r="M122" s="209"/>
      <c r="N122" s="209"/>
      <c r="O122" s="209"/>
      <c r="P122" s="209"/>
    </row>
    <row r="123" spans="3:16" s="141" customFormat="1" ht="13.2" hidden="1" outlineLevel="2">
      <c r="C123" s="165"/>
      <c r="D123" s="165"/>
      <c r="E123" s="209" t="str">
        <f t="shared" ref="E123:P123" si="31" xml:space="preserve"> E$120</f>
        <v>Net totex available for cost sharing profiled - WR - Real</v>
      </c>
      <c r="F123" s="209">
        <f t="shared" si="31"/>
        <v>0</v>
      </c>
      <c r="G123" s="209" t="str">
        <f t="shared" si="31"/>
        <v>£m</v>
      </c>
      <c r="H123" s="209">
        <f t="shared" si="31"/>
        <v>220.10971706344191</v>
      </c>
      <c r="I123" s="209">
        <f t="shared" si="31"/>
        <v>0</v>
      </c>
      <c r="J123" s="209">
        <f t="shared" si="31"/>
        <v>0</v>
      </c>
      <c r="K123" s="209">
        <f t="shared" si="31"/>
        <v>40.145830162484863</v>
      </c>
      <c r="L123" s="209">
        <f t="shared" si="31"/>
        <v>40.597349593252048</v>
      </c>
      <c r="M123" s="209">
        <f t="shared" si="31"/>
        <v>42.842756328964072</v>
      </c>
      <c r="N123" s="209">
        <f t="shared" si="31"/>
        <v>46.43201529148007</v>
      </c>
      <c r="O123" s="209">
        <f t="shared" si="31"/>
        <v>50.091765687260846</v>
      </c>
      <c r="P123" s="209">
        <f t="shared" si="31"/>
        <v>0</v>
      </c>
    </row>
    <row r="124" spans="3:16" s="141" customFormat="1" ht="13.2" hidden="1" outlineLevel="2">
      <c r="C124" s="165"/>
      <c r="E124" s="209" t="str">
        <f t="shared" ref="E124:P124" si="32" xml:space="preserve"> E$84</f>
        <v>Variance to forecast totex for wage adjustment - WR</v>
      </c>
      <c r="F124" s="209">
        <f t="shared" si="32"/>
        <v>0</v>
      </c>
      <c r="G124" s="209" t="str">
        <f t="shared" si="32"/>
        <v>£m</v>
      </c>
      <c r="H124" s="209">
        <f t="shared" si="32"/>
        <v>-1.8725270613970757</v>
      </c>
      <c r="I124" s="209">
        <f t="shared" si="32"/>
        <v>0</v>
      </c>
      <c r="J124" s="209">
        <f t="shared" si="32"/>
        <v>0</v>
      </c>
      <c r="K124" s="209">
        <f t="shared" si="32"/>
        <v>0.23124942152180594</v>
      </c>
      <c r="L124" s="209">
        <f t="shared" si="32"/>
        <v>-0.12063472938705999</v>
      </c>
      <c r="M124" s="209">
        <f t="shared" si="32"/>
        <v>-0.61899203161219774</v>
      </c>
      <c r="N124" s="209">
        <f t="shared" si="32"/>
        <v>-0.65317689355944353</v>
      </c>
      <c r="O124" s="209">
        <f t="shared" si="32"/>
        <v>-0.71097282836018039</v>
      </c>
      <c r="P124" s="209">
        <f t="shared" si="32"/>
        <v>0</v>
      </c>
    </row>
    <row r="125" spans="3:16" s="141" customFormat="1" ht="13.2" hidden="1" outlineLevel="2">
      <c r="C125" s="165"/>
      <c r="E125" s="186" t="str">
        <f>InpActive!E$46</f>
        <v>Total final WINEP reconciliation - WR - real</v>
      </c>
      <c r="F125" s="186">
        <f>InpActive!F$46</f>
        <v>0</v>
      </c>
      <c r="G125" s="186" t="str">
        <f>InpActive!G$46</f>
        <v>£m</v>
      </c>
      <c r="H125" s="186">
        <f>InpActive!H$46</f>
        <v>0</v>
      </c>
      <c r="I125" s="186">
        <f>InpActive!I$46</f>
        <v>0</v>
      </c>
      <c r="J125" s="186">
        <f>InpActive!J$46</f>
        <v>0</v>
      </c>
      <c r="K125" s="186">
        <f>InpActive!K$46</f>
        <v>0</v>
      </c>
      <c r="L125" s="186">
        <f>InpActive!L$46</f>
        <v>0</v>
      </c>
      <c r="M125" s="186">
        <f>InpActive!M$46</f>
        <v>-9.2876485953409027E-2</v>
      </c>
      <c r="N125" s="186">
        <f>InpActive!N$46</f>
        <v>-9.2876485953409027E-2</v>
      </c>
      <c r="O125" s="186" t="str">
        <f>InpActive!O$46</f>
        <v>["          ]</v>
      </c>
      <c r="P125" s="186">
        <f>InpActive!P$46</f>
        <v>0</v>
      </c>
    </row>
    <row r="126" spans="3:16" s="141" customFormat="1" ht="13.2" hidden="1" outlineLevel="2">
      <c r="C126" s="165"/>
      <c r="E126" s="213" t="str">
        <f>E100</f>
        <v>Performance related pay recovery mechanism adjustment  - WR - real</v>
      </c>
      <c r="F126" s="213">
        <f t="shared" ref="F126:P126" si="33">F100</f>
        <v>0</v>
      </c>
      <c r="G126" s="213" t="str">
        <f t="shared" si="33"/>
        <v>£m</v>
      </c>
      <c r="H126" s="213">
        <f t="shared" si="33"/>
        <v>0</v>
      </c>
      <c r="I126" s="213">
        <f t="shared" si="33"/>
        <v>0</v>
      </c>
      <c r="J126" s="213">
        <f t="shared" si="33"/>
        <v>0</v>
      </c>
      <c r="K126" s="213">
        <f t="shared" si="33"/>
        <v>0</v>
      </c>
      <c r="L126" s="213">
        <f t="shared" si="33"/>
        <v>0</v>
      </c>
      <c r="M126" s="213">
        <f t="shared" si="33"/>
        <v>0</v>
      </c>
      <c r="N126" s="213">
        <f t="shared" si="33"/>
        <v>0</v>
      </c>
      <c r="O126" s="213">
        <f t="shared" si="33"/>
        <v>0</v>
      </c>
      <c r="P126" s="213">
        <f t="shared" si="33"/>
        <v>0</v>
      </c>
    </row>
    <row r="127" spans="3:16" s="141" customFormat="1" ht="13.2" hidden="1" outlineLevel="2">
      <c r="C127" s="165"/>
      <c r="E127" s="141" t="s">
        <v>318</v>
      </c>
      <c r="G127" s="141" t="s">
        <v>116</v>
      </c>
      <c r="H127" s="172">
        <f xml:space="preserve"> SUM(J127:P127)</f>
        <v>218.05143703013798</v>
      </c>
      <c r="J127" s="209">
        <f>SUM(J123:J126)</f>
        <v>0</v>
      </c>
      <c r="K127" s="209">
        <f t="shared" ref="K127:P127" si="34">SUM(K123:K126)</f>
        <v>40.377079584006665</v>
      </c>
      <c r="L127" s="209">
        <f>SUM(L123:L126)</f>
        <v>40.476714863864984</v>
      </c>
      <c r="M127" s="209">
        <f t="shared" si="34"/>
        <v>42.130887811398466</v>
      </c>
      <c r="N127" s="209">
        <f t="shared" si="34"/>
        <v>45.685961911967212</v>
      </c>
      <c r="O127" s="209">
        <f t="shared" si="34"/>
        <v>49.380792858900662</v>
      </c>
      <c r="P127" s="209">
        <f t="shared" si="34"/>
        <v>0</v>
      </c>
    </row>
    <row r="128" spans="3:16" s="141" customFormat="1" ht="13.2" hidden="1" outlineLevel="2">
      <c r="C128" s="165"/>
      <c r="H128" s="172"/>
      <c r="J128" s="209"/>
      <c r="K128" s="209"/>
      <c r="L128" s="209"/>
      <c r="M128" s="209"/>
      <c r="N128" s="209"/>
      <c r="O128" s="209"/>
      <c r="P128" s="209"/>
    </row>
    <row r="129" spans="3:16" s="141" customFormat="1" ht="13.2" hidden="1" outlineLevel="2">
      <c r="C129" s="165"/>
      <c r="D129" s="165" t="s">
        <v>319</v>
      </c>
      <c r="H129" s="172"/>
      <c r="J129" s="209"/>
      <c r="K129" s="209"/>
      <c r="L129" s="209"/>
      <c r="M129" s="209"/>
      <c r="N129" s="209"/>
      <c r="O129" s="209"/>
      <c r="P129" s="209"/>
    </row>
    <row r="130" spans="3:16" s="141" customFormat="1" ht="13.2" hidden="1" outlineLevel="2">
      <c r="E130" s="209" t="str">
        <f t="shared" ref="E130:P130" si="35" xml:space="preserve"> E$106</f>
        <v xml:space="preserve">Actual net totex for cost sharing reconciliation - WR - Real </v>
      </c>
      <c r="F130" s="209">
        <f t="shared" si="35"/>
        <v>0</v>
      </c>
      <c r="G130" s="209" t="str">
        <f t="shared" si="35"/>
        <v>£m</v>
      </c>
      <c r="H130" s="209" t="e">
        <f t="shared" si="35"/>
        <v>#VALUE!</v>
      </c>
      <c r="I130" s="168">
        <f t="shared" si="35"/>
        <v>0</v>
      </c>
      <c r="J130" s="168">
        <f t="shared" si="35"/>
        <v>0</v>
      </c>
      <c r="K130" s="168">
        <f t="shared" si="35"/>
        <v>32.964794297714512</v>
      </c>
      <c r="L130" s="168">
        <f t="shared" si="35"/>
        <v>39.806528373289353</v>
      </c>
      <c r="M130" s="168">
        <f t="shared" si="35"/>
        <v>41.902976103589893</v>
      </c>
      <c r="N130" s="168">
        <f t="shared" si="35"/>
        <v>34.2690495063353</v>
      </c>
      <c r="O130" s="168" t="e">
        <f t="shared" si="35"/>
        <v>#VALUE!</v>
      </c>
      <c r="P130" s="168">
        <f t="shared" si="35"/>
        <v>0</v>
      </c>
    </row>
    <row r="131" spans="3:16" s="141" customFormat="1" ht="13.2" hidden="1" outlineLevel="2">
      <c r="E131" s="141" t="str">
        <f t="shared" ref="E131:P131" si="36" xml:space="preserve"> E$127</f>
        <v>Net totex available for cost sharing after adjustments profiled - WR - Real</v>
      </c>
      <c r="F131" s="209">
        <f t="shared" si="36"/>
        <v>0</v>
      </c>
      <c r="G131" s="141" t="str">
        <f t="shared" si="36"/>
        <v>£m</v>
      </c>
      <c r="H131" s="172">
        <f t="shared" si="36"/>
        <v>218.05143703013798</v>
      </c>
      <c r="I131" s="168">
        <f t="shared" si="36"/>
        <v>0</v>
      </c>
      <c r="J131" s="168">
        <f t="shared" si="36"/>
        <v>0</v>
      </c>
      <c r="K131" s="168">
        <f t="shared" si="36"/>
        <v>40.377079584006665</v>
      </c>
      <c r="L131" s="168">
        <f t="shared" si="36"/>
        <v>40.476714863864984</v>
      </c>
      <c r="M131" s="168">
        <f t="shared" si="36"/>
        <v>42.130887811398466</v>
      </c>
      <c r="N131" s="168">
        <f t="shared" si="36"/>
        <v>45.685961911967212</v>
      </c>
      <c r="O131" s="168">
        <f t="shared" si="36"/>
        <v>49.380792858900662</v>
      </c>
      <c r="P131" s="168">
        <f t="shared" si="36"/>
        <v>0</v>
      </c>
    </row>
    <row r="132" spans="3:16" s="141" customFormat="1" ht="13.2" hidden="1" outlineLevel="2">
      <c r="E132" s="143" t="s">
        <v>320</v>
      </c>
      <c r="F132" s="172"/>
      <c r="G132" s="141" t="s">
        <v>116</v>
      </c>
      <c r="H132" s="172" t="e">
        <f xml:space="preserve"> SUM(J132:P132)</f>
        <v>#VALUE!</v>
      </c>
      <c r="J132" s="168">
        <f t="shared" ref="J132:P132" si="37" xml:space="preserve"> J130 - J131</f>
        <v>0</v>
      </c>
      <c r="K132" s="168">
        <f t="shared" si="37"/>
        <v>-7.4122852862921533</v>
      </c>
      <c r="L132" s="168">
        <f t="shared" si="37"/>
        <v>-0.67018649057563096</v>
      </c>
      <c r="M132" s="168">
        <f t="shared" si="37"/>
        <v>-0.22791170780857328</v>
      </c>
      <c r="N132" s="168">
        <f t="shared" si="37"/>
        <v>-11.416912405631912</v>
      </c>
      <c r="O132" s="168" t="e">
        <f t="shared" si="37"/>
        <v>#VALUE!</v>
      </c>
      <c r="P132" s="168">
        <f t="shared" si="37"/>
        <v>0</v>
      </c>
    </row>
    <row r="133" spans="3:16" s="141" customFormat="1" ht="13.2" hidden="1" outlineLevel="2">
      <c r="E133" s="143"/>
      <c r="F133" s="172"/>
      <c r="H133" s="172"/>
      <c r="J133" s="168"/>
      <c r="K133" s="168"/>
      <c r="L133" s="168"/>
      <c r="M133" s="168"/>
      <c r="N133" s="168"/>
      <c r="O133" s="168"/>
      <c r="P133" s="168"/>
    </row>
    <row r="134" spans="3:16" s="141" customFormat="1" ht="13.2" hidden="1" outlineLevel="2">
      <c r="D134" s="165" t="s">
        <v>321</v>
      </c>
      <c r="E134" s="143"/>
      <c r="F134" s="172"/>
      <c r="G134" s="143"/>
    </row>
    <row r="135" spans="3:16" s="141" customFormat="1" ht="13.2" hidden="1" outlineLevel="2">
      <c r="D135" s="165"/>
      <c r="E135" s="199" t="str">
        <f xml:space="preserve"> InpActive!E$288</f>
        <v>Financing cost index</v>
      </c>
      <c r="F135" s="205">
        <f xml:space="preserve"> InpActive!F$288</f>
        <v>0</v>
      </c>
      <c r="G135" s="199" t="str">
        <f xml:space="preserve"> InpActive!G$288</f>
        <v>Index</v>
      </c>
      <c r="H135" s="205">
        <f xml:space="preserve"> InpActive!H$288</f>
        <v>0</v>
      </c>
      <c r="I135" s="205">
        <f xml:space="preserve"> InpActive!I$288</f>
        <v>0</v>
      </c>
      <c r="J135" s="205">
        <f xml:space="preserve"> InpActive!J$288</f>
        <v>0</v>
      </c>
      <c r="K135" s="205">
        <f xml:space="preserve"> InpActive!K$288</f>
        <v>4</v>
      </c>
      <c r="L135" s="205">
        <f xml:space="preserve"> InpActive!L$288</f>
        <v>3</v>
      </c>
      <c r="M135" s="205">
        <f xml:space="preserve"> InpActive!M$288</f>
        <v>2</v>
      </c>
      <c r="N135" s="205">
        <f xml:space="preserve"> InpActive!N$288</f>
        <v>1</v>
      </c>
      <c r="O135" s="205">
        <f xml:space="preserve"> InpActive!O$288</f>
        <v>0</v>
      </c>
      <c r="P135" s="205">
        <f xml:space="preserve"> InpActive!P$288</f>
        <v>0</v>
      </c>
    </row>
    <row r="136" spans="3:16" s="141" customFormat="1" ht="13.2" hidden="1" outlineLevel="2">
      <c r="D136" s="165"/>
      <c r="E136" s="199" t="str">
        <f xml:space="preserve"> InpActive!E$290</f>
        <v>Real WACC CPIH Deflated - WR</v>
      </c>
      <c r="F136" s="204">
        <f xml:space="preserve"> InpActive!F$290</f>
        <v>2.92E-2</v>
      </c>
      <c r="G136" s="199" t="str">
        <f xml:space="preserve"> InpActive!G$290</f>
        <v>%</v>
      </c>
      <c r="H136" s="199"/>
      <c r="I136" s="199"/>
      <c r="J136" s="199"/>
      <c r="K136" s="199"/>
      <c r="L136" s="199"/>
      <c r="M136" s="199"/>
      <c r="N136" s="199"/>
      <c r="O136" s="199"/>
      <c r="P136" s="199"/>
    </row>
    <row r="137" spans="3:16" s="141" customFormat="1" ht="13.2" hidden="1" outlineLevel="2">
      <c r="D137" s="165"/>
      <c r="E137" s="297" t="s">
        <v>322</v>
      </c>
      <c r="F137" s="297"/>
      <c r="G137" s="297" t="s">
        <v>323</v>
      </c>
      <c r="H137" s="297"/>
      <c r="I137" s="297"/>
      <c r="J137" s="298">
        <f t="shared" ref="J137:P137" si="38">(1+$F136) ^ J135</f>
        <v>1</v>
      </c>
      <c r="K137" s="298">
        <f t="shared" si="38"/>
        <v>1.122016155346969</v>
      </c>
      <c r="L137" s="298">
        <f t="shared" si="38"/>
        <v>1.0901828170879997</v>
      </c>
      <c r="M137" s="298">
        <f t="shared" si="38"/>
        <v>1.0592526399999997</v>
      </c>
      <c r="N137" s="298">
        <f t="shared" si="38"/>
        <v>1.0291999999999999</v>
      </c>
      <c r="O137" s="298">
        <f t="shared" si="38"/>
        <v>1</v>
      </c>
      <c r="P137" s="298">
        <f t="shared" si="38"/>
        <v>1</v>
      </c>
    </row>
    <row r="138" spans="3:16" s="141" customFormat="1" ht="13.2" hidden="1" outlineLevel="2">
      <c r="D138" s="165"/>
      <c r="E138" s="143"/>
      <c r="F138" s="172"/>
      <c r="G138" s="143"/>
    </row>
    <row r="139" spans="3:16" s="141" customFormat="1" ht="13.2" hidden="1" outlineLevel="2">
      <c r="E139" s="143" t="str">
        <f t="shared" ref="E139:P139" si="39" xml:space="preserve"> E$132</f>
        <v>Variance to forecast net totex for cost sharing - WR</v>
      </c>
      <c r="F139" s="172">
        <f t="shared" si="39"/>
        <v>0</v>
      </c>
      <c r="G139" s="141" t="str">
        <f t="shared" si="39"/>
        <v>£m</v>
      </c>
      <c r="H139" s="172" t="e">
        <f t="shared" si="39"/>
        <v>#VALUE!</v>
      </c>
      <c r="I139" s="168">
        <f t="shared" si="39"/>
        <v>0</v>
      </c>
      <c r="J139" s="168">
        <f t="shared" si="39"/>
        <v>0</v>
      </c>
      <c r="K139" s="168">
        <f t="shared" si="39"/>
        <v>-7.4122852862921533</v>
      </c>
      <c r="L139" s="168">
        <f t="shared" si="39"/>
        <v>-0.67018649057563096</v>
      </c>
      <c r="M139" s="168">
        <f t="shared" si="39"/>
        <v>-0.22791170780857328</v>
      </c>
      <c r="N139" s="168">
        <f t="shared" si="39"/>
        <v>-11.416912405631912</v>
      </c>
      <c r="O139" s="168" t="e">
        <f t="shared" si="39"/>
        <v>#VALUE!</v>
      </c>
      <c r="P139" s="168">
        <f t="shared" si="39"/>
        <v>0</v>
      </c>
    </row>
    <row r="140" spans="3:16" s="141" customFormat="1" ht="13.2" hidden="1" outlineLevel="2">
      <c r="E140" s="200" t="str">
        <f t="shared" ref="E140:P140" si="40">E$137</f>
        <v>Time value of money factor - WR</v>
      </c>
      <c r="F140" s="209">
        <f t="shared" si="40"/>
        <v>0</v>
      </c>
      <c r="G140" s="209" t="str">
        <f t="shared" si="40"/>
        <v>Factor</v>
      </c>
      <c r="H140" s="209">
        <f t="shared" si="40"/>
        <v>0</v>
      </c>
      <c r="I140" s="168">
        <f t="shared" si="40"/>
        <v>0</v>
      </c>
      <c r="J140" s="201">
        <f t="shared" si="40"/>
        <v>1</v>
      </c>
      <c r="K140" s="201">
        <f t="shared" si="40"/>
        <v>1.122016155346969</v>
      </c>
      <c r="L140" s="201">
        <f t="shared" si="40"/>
        <v>1.0901828170879997</v>
      </c>
      <c r="M140" s="201">
        <f t="shared" si="40"/>
        <v>1.0592526399999997</v>
      </c>
      <c r="N140" s="201">
        <f t="shared" si="40"/>
        <v>1.0291999999999999</v>
      </c>
      <c r="O140" s="201">
        <f t="shared" si="40"/>
        <v>1</v>
      </c>
      <c r="P140" s="201">
        <f t="shared" si="40"/>
        <v>1</v>
      </c>
    </row>
    <row r="141" spans="3:16" s="141" customFormat="1" ht="13.2" hidden="1" outlineLevel="2">
      <c r="E141" s="141" t="s">
        <v>324</v>
      </c>
      <c r="F141" s="172"/>
      <c r="G141" s="141" t="s">
        <v>116</v>
      </c>
      <c r="H141" s="172" t="e">
        <f xml:space="preserve"> SUM(J141:P141)</f>
        <v>#VALUE!</v>
      </c>
      <c r="J141" s="172">
        <f t="shared" ref="J141:P141" si="41" xml:space="preserve"> J139 * J140</f>
        <v>0</v>
      </c>
      <c r="K141" s="172">
        <f t="shared" si="41"/>
        <v>-8.3167038392604287</v>
      </c>
      <c r="L141" s="172">
        <f t="shared" si="41"/>
        <v>-0.73062579627006152</v>
      </c>
      <c r="M141" s="172">
        <f t="shared" si="41"/>
        <v>-0.24141607818313982</v>
      </c>
      <c r="N141" s="172">
        <f t="shared" si="41"/>
        <v>-11.750286247876362</v>
      </c>
      <c r="O141" s="172" t="e">
        <f t="shared" si="41"/>
        <v>#VALUE!</v>
      </c>
      <c r="P141" s="172">
        <f t="shared" si="41"/>
        <v>0</v>
      </c>
    </row>
    <row r="142" spans="3:16" s="141" customFormat="1" ht="13.2" hidden="1" outlineLevel="2">
      <c r="E142" s="141" t="s">
        <v>325</v>
      </c>
      <c r="F142" s="172" t="e">
        <f xml:space="preserve"> $H141</f>
        <v>#VALUE!</v>
      </c>
      <c r="G142" s="143" t="s">
        <v>116</v>
      </c>
    </row>
    <row r="143" spans="3:16" s="141" customFormat="1" ht="13.2" hidden="1" outlineLevel="2">
      <c r="F143" s="172"/>
      <c r="G143" s="143"/>
    </row>
    <row r="144" spans="3:16" s="141" customFormat="1" ht="13.2" hidden="1" outlineLevel="2">
      <c r="D144" s="165" t="s">
        <v>326</v>
      </c>
      <c r="E144" s="143"/>
      <c r="F144" s="172"/>
      <c r="G144" s="143"/>
    </row>
    <row r="145" spans="5:16" s="141" customFormat="1" ht="13.2" hidden="1" outlineLevel="2">
      <c r="E145" s="141" t="str">
        <f>E$142</f>
        <v>Total variance to forecast net totex for cost sharing - WR</v>
      </c>
      <c r="F145" s="213" t="e">
        <f>F$142</f>
        <v>#VALUE!</v>
      </c>
      <c r="G145" s="141" t="str">
        <f>G$142</f>
        <v>£m</v>
      </c>
    </row>
    <row r="146" spans="5:16" s="141" customFormat="1" ht="13.2" hidden="1" outlineLevel="2">
      <c r="E146" s="213" t="e">
        <f>E$39</f>
        <v>#VALUE!</v>
      </c>
      <c r="F146" s="291" t="e">
        <f>F$39</f>
        <v>#VALUE!</v>
      </c>
      <c r="G146" s="213" t="str">
        <f>G$39</f>
        <v>%</v>
      </c>
    </row>
    <row r="147" spans="5:16" s="141" customFormat="1" ht="13.2" hidden="1" outlineLevel="2">
      <c r="E147" s="141" t="s">
        <v>327</v>
      </c>
      <c r="F147" s="213" t="e">
        <f xml:space="preserve"> F145 * (1-F146)</f>
        <v>#VALUE!</v>
      </c>
      <c r="G147" s="141" t="s">
        <v>116</v>
      </c>
    </row>
    <row r="148" spans="5:16" s="141" customFormat="1" ht="13.2" hidden="1" outlineLevel="2">
      <c r="E148" s="279"/>
      <c r="F148" s="198"/>
      <c r="G148" s="279"/>
    </row>
    <row r="149" spans="5:16" s="141" customFormat="1" ht="13.2" hidden="1" outlineLevel="2">
      <c r="E149" s="142" t="str">
        <f xml:space="preserve"> InpActive!E$57</f>
        <v>Ex ante allowance above Ofwat forecast  - Water Resources - Real</v>
      </c>
      <c r="F149" s="142">
        <f xml:space="preserve"> InpActive!F$57</f>
        <v>0</v>
      </c>
      <c r="G149" s="142" t="str">
        <f xml:space="preserve"> InpActive!G$57</f>
        <v>£m</v>
      </c>
    </row>
    <row r="150" spans="5:16" s="141" customFormat="1" ht="13.2" hidden="1" outlineLevel="2">
      <c r="E150" s="141" t="str">
        <f xml:space="preserve"> E$112</f>
        <v>Totex profile - Cost Sharing - WR</v>
      </c>
      <c r="F150" s="209">
        <f t="shared" ref="F150:P150" si="42" xml:space="preserve"> F$112</f>
        <v>0</v>
      </c>
      <c r="G150" s="141" t="str">
        <f t="shared" si="42"/>
        <v>%</v>
      </c>
      <c r="H150" s="203">
        <f t="shared" si="42"/>
        <v>1</v>
      </c>
      <c r="I150" s="168">
        <f t="shared" si="42"/>
        <v>0</v>
      </c>
      <c r="J150" s="174">
        <f t="shared" si="42"/>
        <v>0</v>
      </c>
      <c r="K150" s="174">
        <f t="shared" si="42"/>
        <v>0.18239008571763185</v>
      </c>
      <c r="L150" s="174">
        <f t="shared" si="42"/>
        <v>0.18444142373573963</v>
      </c>
      <c r="M150" s="174">
        <f t="shared" si="42"/>
        <v>0.19464273045526456</v>
      </c>
      <c r="N150" s="174">
        <f t="shared" si="42"/>
        <v>0.21094941155231706</v>
      </c>
      <c r="O150" s="174">
        <f t="shared" si="42"/>
        <v>0.22757634853904687</v>
      </c>
      <c r="P150" s="174">
        <f t="shared" si="42"/>
        <v>0</v>
      </c>
    </row>
    <row r="151" spans="5:16" s="141" customFormat="1" ht="13.2" hidden="1" outlineLevel="2">
      <c r="E151" s="141" t="s">
        <v>328</v>
      </c>
      <c r="G151" s="141" t="s">
        <v>116</v>
      </c>
      <c r="H151" s="172">
        <f xml:space="preserve"> SUM(J151:P151)</f>
        <v>0</v>
      </c>
      <c r="J151" s="168">
        <f t="shared" ref="J151:P151" si="43" xml:space="preserve"> J150 * $F149</f>
        <v>0</v>
      </c>
      <c r="K151" s="168">
        <f t="shared" si="43"/>
        <v>0</v>
      </c>
      <c r="L151" s="168">
        <f t="shared" si="43"/>
        <v>0</v>
      </c>
      <c r="M151" s="168">
        <f t="shared" si="43"/>
        <v>0</v>
      </c>
      <c r="N151" s="168">
        <f t="shared" si="43"/>
        <v>0</v>
      </c>
      <c r="O151" s="168">
        <f t="shared" si="43"/>
        <v>0</v>
      </c>
      <c r="P151" s="168">
        <f t="shared" si="43"/>
        <v>0</v>
      </c>
    </row>
    <row r="152" spans="5:16" s="141" customFormat="1" ht="13.2" hidden="1" outlineLevel="2">
      <c r="E152" s="279"/>
      <c r="F152" s="198"/>
      <c r="G152" s="279"/>
    </row>
    <row r="153" spans="5:16" s="141" customFormat="1" ht="13.2" hidden="1" outlineLevel="2">
      <c r="E153" s="213" t="str">
        <f t="shared" ref="E153:P153" si="44" xml:space="preserve"> E$151</f>
        <v>Ex ante allowance profiled - WR - Real</v>
      </c>
      <c r="F153" s="213">
        <f t="shared" si="44"/>
        <v>0</v>
      </c>
      <c r="G153" s="213" t="str">
        <f t="shared" si="44"/>
        <v>£m</v>
      </c>
      <c r="H153" s="213">
        <f t="shared" si="44"/>
        <v>0</v>
      </c>
      <c r="I153" s="196">
        <f t="shared" si="44"/>
        <v>0</v>
      </c>
      <c r="J153" s="196">
        <f t="shared" si="44"/>
        <v>0</v>
      </c>
      <c r="K153" s="196">
        <f t="shared" si="44"/>
        <v>0</v>
      </c>
      <c r="L153" s="196">
        <f t="shared" si="44"/>
        <v>0</v>
      </c>
      <c r="M153" s="196">
        <f t="shared" si="44"/>
        <v>0</v>
      </c>
      <c r="N153" s="196">
        <f t="shared" si="44"/>
        <v>0</v>
      </c>
      <c r="O153" s="196">
        <f t="shared" si="44"/>
        <v>0</v>
      </c>
      <c r="P153" s="196">
        <f t="shared" si="44"/>
        <v>0</v>
      </c>
    </row>
    <row r="154" spans="5:16" s="141" customFormat="1" ht="13.2" hidden="1" outlineLevel="2">
      <c r="E154" s="200" t="str">
        <f t="shared" ref="E154:P154" si="45">E$137</f>
        <v>Time value of money factor - WR</v>
      </c>
      <c r="F154" s="200">
        <f t="shared" si="45"/>
        <v>0</v>
      </c>
      <c r="G154" s="200" t="str">
        <f t="shared" si="45"/>
        <v>Factor</v>
      </c>
      <c r="H154" s="200">
        <f t="shared" si="45"/>
        <v>0</v>
      </c>
      <c r="I154" s="200">
        <f t="shared" si="45"/>
        <v>0</v>
      </c>
      <c r="J154" s="201">
        <f t="shared" si="45"/>
        <v>1</v>
      </c>
      <c r="K154" s="201">
        <f t="shared" si="45"/>
        <v>1.122016155346969</v>
      </c>
      <c r="L154" s="201">
        <f t="shared" si="45"/>
        <v>1.0901828170879997</v>
      </c>
      <c r="M154" s="201">
        <f t="shared" si="45"/>
        <v>1.0592526399999997</v>
      </c>
      <c r="N154" s="201">
        <f t="shared" si="45"/>
        <v>1.0291999999999999</v>
      </c>
      <c r="O154" s="201">
        <f t="shared" si="45"/>
        <v>1</v>
      </c>
      <c r="P154" s="201">
        <f t="shared" si="45"/>
        <v>1</v>
      </c>
    </row>
    <row r="155" spans="5:16" s="141" customFormat="1" ht="13.2" hidden="1" outlineLevel="2">
      <c r="E155" s="213" t="s">
        <v>329</v>
      </c>
      <c r="F155" s="198"/>
      <c r="G155" s="141" t="s">
        <v>116</v>
      </c>
      <c r="H155" s="172">
        <f xml:space="preserve"> SUM(J155:P155)</f>
        <v>0</v>
      </c>
      <c r="J155" s="212">
        <f t="shared" ref="J155:P155" si="46" xml:space="preserve"> J153 * J154</f>
        <v>0</v>
      </c>
      <c r="K155" s="212">
        <f t="shared" si="46"/>
        <v>0</v>
      </c>
      <c r="L155" s="212">
        <f t="shared" si="46"/>
        <v>0</v>
      </c>
      <c r="M155" s="212">
        <f t="shared" si="46"/>
        <v>0</v>
      </c>
      <c r="N155" s="212">
        <f t="shared" si="46"/>
        <v>0</v>
      </c>
      <c r="O155" s="212">
        <f t="shared" si="46"/>
        <v>0</v>
      </c>
      <c r="P155" s="212">
        <f t="shared" si="46"/>
        <v>0</v>
      </c>
    </row>
    <row r="156" spans="5:16" s="141" customFormat="1" ht="13.2" hidden="1" outlineLevel="2">
      <c r="E156" s="143" t="s">
        <v>330</v>
      </c>
      <c r="F156" s="177">
        <f xml:space="preserve"> H155</f>
        <v>0</v>
      </c>
      <c r="G156" s="143" t="s">
        <v>116</v>
      </c>
    </row>
    <row r="157" spans="5:16" s="141" customFormat="1" ht="13.2" hidden="1" outlineLevel="2"/>
    <row r="158" spans="5:16" s="141" customFormat="1" ht="13.2" hidden="1" outlineLevel="2">
      <c r="E158" s="186" t="str">
        <f>InpActive!E$64</f>
        <v>Actuals for CMA excluded items - WR - nominal</v>
      </c>
      <c r="F158" s="186">
        <f>InpActive!F$64</f>
        <v>0</v>
      </c>
      <c r="G158" s="186" t="str">
        <f>InpActive!G$64</f>
        <v>£m</v>
      </c>
      <c r="H158" s="186">
        <f>InpActive!H$64</f>
        <v>0</v>
      </c>
      <c r="I158" s="186">
        <f>InpActive!I$64</f>
        <v>0</v>
      </c>
      <c r="J158" s="186">
        <f>InpActive!J$64</f>
        <v>0</v>
      </c>
      <c r="K158" s="186">
        <f>InpActive!K$64</f>
        <v>0</v>
      </c>
      <c r="L158" s="186">
        <f>InpActive!L$64</f>
        <v>0</v>
      </c>
      <c r="M158" s="186">
        <f>InpActive!M$64</f>
        <v>0</v>
      </c>
      <c r="N158" s="186">
        <f>InpActive!N$64</f>
        <v>0</v>
      </c>
      <c r="O158" s="186">
        <f>InpActive!O$64</f>
        <v>0</v>
      </c>
      <c r="P158" s="186">
        <f>InpActive!P$64</f>
        <v>0</v>
      </c>
    </row>
    <row r="159" spans="5:16" s="141" customFormat="1" ht="13.2" hidden="1" outlineLevel="2">
      <c r="E159" s="171" t="str">
        <f>Index!E$43</f>
        <v>CPI(H): Fin year average - inflate from base year 2017-18 average - CALC</v>
      </c>
      <c r="F159" s="186">
        <f>Index!F$43</f>
        <v>0</v>
      </c>
      <c r="G159" s="171" t="str">
        <f>Index!G$43</f>
        <v>%</v>
      </c>
      <c r="H159" s="186">
        <f>Index!H$43</f>
        <v>0</v>
      </c>
      <c r="I159" s="169">
        <f>Index!I$43</f>
        <v>0</v>
      </c>
      <c r="J159" s="160">
        <f>Index!J$43</f>
        <v>1.0386214616983847</v>
      </c>
      <c r="K159" s="160">
        <f>Index!K$43</f>
        <v>1.0469374700143934</v>
      </c>
      <c r="L159" s="160">
        <f>Index!L$43</f>
        <v>1.0853990084759317</v>
      </c>
      <c r="M159" s="160">
        <f>Index!M$43</f>
        <v>1.1806332960179113</v>
      </c>
      <c r="N159" s="160">
        <f>Index!N$43</f>
        <v>1.2461218615064769</v>
      </c>
      <c r="O159" s="160">
        <f>Index!O$43</f>
        <v>1.2833839756916681</v>
      </c>
      <c r="P159" s="160">
        <f>Index!P$43</f>
        <v>1.3140892371661603</v>
      </c>
    </row>
    <row r="160" spans="5:16" s="141" customFormat="1" ht="13.2" hidden="1" outlineLevel="2">
      <c r="E160" s="141" t="s">
        <v>493</v>
      </c>
      <c r="G160" s="141" t="s">
        <v>116</v>
      </c>
      <c r="J160" s="173">
        <f xml:space="preserve"> J158 / J159</f>
        <v>0</v>
      </c>
      <c r="K160" s="173">
        <f xml:space="preserve"> K158 / K159</f>
        <v>0</v>
      </c>
      <c r="L160" s="173">
        <f t="shared" ref="L160:P160" si="47" xml:space="preserve"> L158 / L159</f>
        <v>0</v>
      </c>
      <c r="M160" s="173">
        <f t="shared" si="47"/>
        <v>0</v>
      </c>
      <c r="N160" s="173">
        <f t="shared" si="47"/>
        <v>0</v>
      </c>
      <c r="O160" s="173">
        <f t="shared" si="47"/>
        <v>0</v>
      </c>
      <c r="P160" s="173">
        <f t="shared" si="47"/>
        <v>0</v>
      </c>
    </row>
    <row r="161" spans="3:16" s="141" customFormat="1" ht="13.2" hidden="1" outlineLevel="2"/>
    <row r="162" spans="3:16" s="186" customFormat="1" ht="13.2" hidden="1" outlineLevel="2">
      <c r="C162" s="141"/>
      <c r="D162" s="141"/>
      <c r="E162" s="186" t="str">
        <f>InpActive!E$65</f>
        <v>Allowance for CMA excluded items - WR - real</v>
      </c>
      <c r="F162" s="186">
        <f>InpActive!F$65</f>
        <v>0</v>
      </c>
      <c r="G162" s="186" t="str">
        <f>InpActive!G$65</f>
        <v>£m</v>
      </c>
      <c r="H162" s="186">
        <f>InpActive!H$65</f>
        <v>0</v>
      </c>
      <c r="I162" s="186">
        <f>InpActive!I$65</f>
        <v>0</v>
      </c>
      <c r="J162" s="186">
        <f>InpActive!J$65</f>
        <v>0</v>
      </c>
      <c r="K162" s="186">
        <f>InpActive!K$65</f>
        <v>0</v>
      </c>
      <c r="L162" s="186">
        <f>InpActive!L$65</f>
        <v>0</v>
      </c>
      <c r="M162" s="186">
        <f>InpActive!M$65</f>
        <v>0</v>
      </c>
      <c r="N162" s="186">
        <f>InpActive!N$65</f>
        <v>0</v>
      </c>
      <c r="O162" s="186">
        <f>InpActive!O$65</f>
        <v>0</v>
      </c>
      <c r="P162" s="186">
        <f>InpActive!P$65</f>
        <v>0</v>
      </c>
    </row>
    <row r="163" spans="3:16" s="141" customFormat="1" ht="13.2" hidden="1" outlineLevel="2">
      <c r="E163" s="168" t="str">
        <f>E160</f>
        <v>Actuals for CMA excluded items - WR - real</v>
      </c>
      <c r="F163" s="168">
        <f t="shared" ref="F163:P163" si="48">F160</f>
        <v>0</v>
      </c>
      <c r="G163" s="168" t="str">
        <f t="shared" si="48"/>
        <v>£m</v>
      </c>
      <c r="H163" s="168">
        <f t="shared" si="48"/>
        <v>0</v>
      </c>
      <c r="I163" s="168">
        <f t="shared" si="48"/>
        <v>0</v>
      </c>
      <c r="J163" s="168">
        <f t="shared" si="48"/>
        <v>0</v>
      </c>
      <c r="K163" s="168">
        <f t="shared" ref="K163" si="49">K160</f>
        <v>0</v>
      </c>
      <c r="L163" s="168">
        <f t="shared" si="48"/>
        <v>0</v>
      </c>
      <c r="M163" s="168">
        <f t="shared" si="48"/>
        <v>0</v>
      </c>
      <c r="N163" s="168">
        <f t="shared" si="48"/>
        <v>0</v>
      </c>
      <c r="O163" s="168">
        <f t="shared" si="48"/>
        <v>0</v>
      </c>
      <c r="P163" s="168">
        <f t="shared" si="48"/>
        <v>0</v>
      </c>
    </row>
    <row r="164" spans="3:16" s="141" customFormat="1" ht="13.2" hidden="1" outlineLevel="2">
      <c r="E164" s="168" t="s">
        <v>495</v>
      </c>
      <c r="F164" s="168"/>
      <c r="G164" s="168" t="s">
        <v>116</v>
      </c>
      <c r="H164" s="168">
        <f xml:space="preserve"> SUM(J164:P164)</f>
        <v>0</v>
      </c>
      <c r="I164" s="168"/>
      <c r="J164" s="168">
        <f t="shared" ref="J164:K164" si="50">J163-J162</f>
        <v>0</v>
      </c>
      <c r="K164" s="168">
        <f t="shared" si="50"/>
        <v>0</v>
      </c>
      <c r="L164" s="168">
        <f t="shared" ref="L164:P164" si="51">L163-L162</f>
        <v>0</v>
      </c>
      <c r="M164" s="168">
        <f t="shared" si="51"/>
        <v>0</v>
      </c>
      <c r="N164" s="168">
        <f t="shared" si="51"/>
        <v>0</v>
      </c>
      <c r="O164" s="168">
        <f t="shared" si="51"/>
        <v>0</v>
      </c>
      <c r="P164" s="168">
        <f t="shared" si="51"/>
        <v>0</v>
      </c>
    </row>
    <row r="165" spans="3:16" s="141" customFormat="1" ht="13.2" hidden="1" outlineLevel="2">
      <c r="E165" s="168"/>
      <c r="F165" s="168"/>
      <c r="G165" s="168"/>
      <c r="H165" s="168"/>
      <c r="I165" s="168"/>
      <c r="J165" s="168"/>
      <c r="K165" s="168"/>
      <c r="L165" s="168"/>
      <c r="M165" s="168"/>
      <c r="N165" s="168"/>
      <c r="O165" s="168"/>
      <c r="P165" s="168"/>
    </row>
    <row r="166" spans="3:16" s="141" customFormat="1" ht="13.2" hidden="1" outlineLevel="2">
      <c r="E166" s="168" t="str">
        <f>E$164</f>
        <v>Variance to allowances for CMA excluded items - WR</v>
      </c>
      <c r="F166" s="168">
        <f t="shared" ref="F166:P166" si="52">F$164</f>
        <v>0</v>
      </c>
      <c r="G166" s="168" t="str">
        <f t="shared" si="52"/>
        <v>£m</v>
      </c>
      <c r="H166" s="168">
        <f t="shared" si="52"/>
        <v>0</v>
      </c>
      <c r="I166" s="168">
        <f t="shared" si="52"/>
        <v>0</v>
      </c>
      <c r="J166" s="168">
        <f t="shared" si="52"/>
        <v>0</v>
      </c>
      <c r="K166" s="168">
        <f t="shared" si="52"/>
        <v>0</v>
      </c>
      <c r="L166" s="168">
        <f t="shared" si="52"/>
        <v>0</v>
      </c>
      <c r="M166" s="168">
        <f t="shared" si="52"/>
        <v>0</v>
      </c>
      <c r="N166" s="168">
        <f t="shared" si="52"/>
        <v>0</v>
      </c>
      <c r="O166" s="168">
        <f t="shared" si="52"/>
        <v>0</v>
      </c>
      <c r="P166" s="168">
        <f t="shared" si="52"/>
        <v>0</v>
      </c>
    </row>
    <row r="167" spans="3:16" s="141" customFormat="1" ht="13.2" hidden="1" outlineLevel="2">
      <c r="E167" s="200" t="str">
        <f t="shared" ref="E167:P167" si="53">E$137</f>
        <v>Time value of money factor - WR</v>
      </c>
      <c r="F167" s="200">
        <f t="shared" si="53"/>
        <v>0</v>
      </c>
      <c r="G167" s="200" t="str">
        <f t="shared" si="53"/>
        <v>Factor</v>
      </c>
      <c r="H167" s="200">
        <f t="shared" si="53"/>
        <v>0</v>
      </c>
      <c r="I167" s="200">
        <f t="shared" si="53"/>
        <v>0</v>
      </c>
      <c r="J167" s="201">
        <f t="shared" si="53"/>
        <v>1</v>
      </c>
      <c r="K167" s="201">
        <f t="shared" si="53"/>
        <v>1.122016155346969</v>
      </c>
      <c r="L167" s="201">
        <f t="shared" si="53"/>
        <v>1.0901828170879997</v>
      </c>
      <c r="M167" s="201">
        <f t="shared" si="53"/>
        <v>1.0592526399999997</v>
      </c>
      <c r="N167" s="201">
        <f t="shared" si="53"/>
        <v>1.0291999999999999</v>
      </c>
      <c r="O167" s="201">
        <f t="shared" si="53"/>
        <v>1</v>
      </c>
      <c r="P167" s="201">
        <f t="shared" si="53"/>
        <v>1</v>
      </c>
    </row>
    <row r="168" spans="3:16" s="141" customFormat="1" ht="13.2" hidden="1" outlineLevel="2">
      <c r="E168" s="141" t="s">
        <v>619</v>
      </c>
      <c r="F168" s="172"/>
      <c r="G168" s="141" t="s">
        <v>116</v>
      </c>
      <c r="H168" s="172">
        <f xml:space="preserve"> SUM(J168:P168)</f>
        <v>0</v>
      </c>
      <c r="J168" s="172">
        <f xml:space="preserve"> J166 * J167</f>
        <v>0</v>
      </c>
      <c r="K168" s="172">
        <f t="shared" ref="K168:P168" si="54" xml:space="preserve"> K166 * K167</f>
        <v>0</v>
      </c>
      <c r="L168" s="172">
        <f t="shared" si="54"/>
        <v>0</v>
      </c>
      <c r="M168" s="172">
        <f t="shared" si="54"/>
        <v>0</v>
      </c>
      <c r="N168" s="172">
        <f t="shared" si="54"/>
        <v>0</v>
      </c>
      <c r="O168" s="172">
        <f t="shared" si="54"/>
        <v>0</v>
      </c>
      <c r="P168" s="172">
        <f t="shared" si="54"/>
        <v>0</v>
      </c>
    </row>
    <row r="169" spans="3:16" s="141" customFormat="1" ht="13.2" hidden="1" outlineLevel="2">
      <c r="E169" s="141" t="s">
        <v>496</v>
      </c>
      <c r="F169" s="172">
        <f xml:space="preserve"> $H168</f>
        <v>0</v>
      </c>
      <c r="G169" s="143" t="s">
        <v>116</v>
      </c>
    </row>
    <row r="170" spans="3:16" s="141" customFormat="1" ht="13.2" hidden="1" outlineLevel="2">
      <c r="G170" s="143"/>
    </row>
    <row r="171" spans="3:16" s="141" customFormat="1" ht="13.2" hidden="1" outlineLevel="2">
      <c r="E171" s="141" t="str">
        <f>E169</f>
        <v>Total variance to allowances for CMA excluded items - WR</v>
      </c>
      <c r="F171" s="167">
        <f t="shared" ref="F171:G171" si="55">F169</f>
        <v>0</v>
      </c>
      <c r="G171" s="141" t="str">
        <f t="shared" si="55"/>
        <v>£m</v>
      </c>
    </row>
    <row r="172" spans="3:16" s="141" customFormat="1" ht="13.2" hidden="1" outlineLevel="2">
      <c r="E172" s="142" t="str">
        <f>InpActive!E66</f>
        <v>CMA excluded items sharing rate - WR - real</v>
      </c>
      <c r="F172" s="280">
        <f>InpActive!F66</f>
        <v>0</v>
      </c>
      <c r="G172" s="142" t="str">
        <f>InpActive!G66</f>
        <v>%</v>
      </c>
    </row>
    <row r="173" spans="3:16" s="141" customFormat="1" ht="13.2" hidden="1" outlineLevel="2">
      <c r="E173" s="143" t="s">
        <v>637</v>
      </c>
      <c r="F173" s="167">
        <f>(F171* F172) * -1</f>
        <v>0</v>
      </c>
      <c r="G173" s="143" t="s">
        <v>116</v>
      </c>
    </row>
    <row r="174" spans="3:16" s="141" customFormat="1" ht="13.2" hidden="1" outlineLevel="2"/>
    <row r="175" spans="3:16" s="141" customFormat="1" ht="13.2" hidden="1" outlineLevel="2">
      <c r="E175" s="143" t="str">
        <f>E147</f>
        <v>Active adjustment for cost sharing - Net totex for cost sharing - WR - Real</v>
      </c>
      <c r="F175" s="213" t="e">
        <f>F147</f>
        <v>#VALUE!</v>
      </c>
      <c r="G175" s="143" t="str">
        <f>G147</f>
        <v>£m</v>
      </c>
    </row>
    <row r="176" spans="3:16" s="141" customFormat="1" ht="13.2" hidden="1" outlineLevel="2">
      <c r="E176" s="143" t="str">
        <f xml:space="preserve"> E$156</f>
        <v>NPV adjusted ex ante allowance - WR - Real</v>
      </c>
      <c r="F176" s="213">
        <f xml:space="preserve"> F$156</f>
        <v>0</v>
      </c>
      <c r="G176" s="143" t="str">
        <f xml:space="preserve"> G$156</f>
        <v>£m</v>
      </c>
    </row>
    <row r="177" spans="3:7" s="141" customFormat="1" ht="13.2" hidden="1" outlineLevel="2">
      <c r="E177" s="143" t="str">
        <f>E90</f>
        <v>(Under)/Overfunded wage related totex at PR19 - WR</v>
      </c>
      <c r="F177" s="213">
        <f>F90</f>
        <v>1.9109397530954695</v>
      </c>
      <c r="G177" s="143" t="str">
        <f>G90</f>
        <v>£m</v>
      </c>
    </row>
    <row r="178" spans="3:7" s="141" customFormat="1" ht="13.2" hidden="1" outlineLevel="2">
      <c r="E178" s="143" t="str">
        <f>E$173</f>
        <v>Allowable adjustment for CMA excluded items - WR - Real</v>
      </c>
      <c r="F178" s="168">
        <f t="shared" ref="F178:G178" si="56">F$173</f>
        <v>0</v>
      </c>
      <c r="G178" s="143" t="str">
        <f t="shared" si="56"/>
        <v>£m</v>
      </c>
    </row>
    <row r="179" spans="3:7" s="141" customFormat="1" ht="13.2" hidden="1" outlineLevel="2">
      <c r="E179" s="143" t="str">
        <f>E101</f>
        <v>Total Performance related pay recovery mechanism adjustment  - WR - real</v>
      </c>
      <c r="F179" s="196">
        <f t="shared" ref="F179:G179" si="57">F101</f>
        <v>0</v>
      </c>
      <c r="G179" s="143" t="str">
        <f t="shared" si="57"/>
        <v>£m</v>
      </c>
    </row>
    <row r="180" spans="3:7" s="141" customFormat="1" ht="13.2" hidden="1" outlineLevel="2">
      <c r="E180" s="279" t="s">
        <v>331</v>
      </c>
      <c r="F180" s="285" t="e">
        <f xml:space="preserve"> F175 - SUM(F176:F178) +F179</f>
        <v>#VALUE!</v>
      </c>
      <c r="G180" s="279" t="s">
        <v>116</v>
      </c>
    </row>
    <row r="181" spans="3:7" s="141" customFormat="1" ht="13.2" hidden="1" outlineLevel="1">
      <c r="F181" s="292"/>
    </row>
    <row r="182" spans="3:7" s="141" customFormat="1" ht="13.2" hidden="1" outlineLevel="1" collapsed="1">
      <c r="C182" s="3" t="s">
        <v>332</v>
      </c>
      <c r="F182" s="167"/>
    </row>
    <row r="183" spans="3:7" s="141" customFormat="1" ht="13.2" hidden="1" outlineLevel="2">
      <c r="F183" s="167"/>
    </row>
    <row r="184" spans="3:7" s="141" customFormat="1" ht="13.2" hidden="1" outlineLevel="2">
      <c r="E184" s="186" t="str">
        <f xml:space="preserve"> InpActive!E$60</f>
        <v>Business retail bad debt liability due to covid liquidity measures - WR - real</v>
      </c>
      <c r="F184" s="186">
        <f xml:space="preserve"> InpActive!F$60</f>
        <v>0</v>
      </c>
      <c r="G184" s="186" t="str">
        <f xml:space="preserve"> InpActive!G$60</f>
        <v>£m</v>
      </c>
    </row>
    <row r="185" spans="3:7" s="141" customFormat="1" ht="13.2" hidden="1" outlineLevel="2">
      <c r="E185" s="141" t="e">
        <f>E$39</f>
        <v>#VALUE!</v>
      </c>
      <c r="F185" s="207" t="e">
        <f>F$39</f>
        <v>#VALUE!</v>
      </c>
      <c r="G185" s="278" t="str">
        <f>G$39</f>
        <v>%</v>
      </c>
    </row>
    <row r="186" spans="3:7" s="141" customFormat="1" ht="13.2" hidden="1" outlineLevel="2">
      <c r="E186" s="141" t="s">
        <v>333</v>
      </c>
      <c r="F186" s="167" t="e">
        <f xml:space="preserve"> F184 * (1-F185)</f>
        <v>#VALUE!</v>
      </c>
      <c r="G186" s="141" t="s">
        <v>116</v>
      </c>
    </row>
    <row r="187" spans="3:7" s="141" customFormat="1" ht="13.2" hidden="1" outlineLevel="2">
      <c r="F187" s="167"/>
    </row>
    <row r="188" spans="3:7" s="141" customFormat="1" ht="13.2" hidden="1" outlineLevel="2">
      <c r="E188" s="186" t="str">
        <f xml:space="preserve"> InpActive!E$61</f>
        <v>Total Wholesaler Liability - WR - real</v>
      </c>
      <c r="F188" s="186">
        <f xml:space="preserve"> InpActive!F$61</f>
        <v>0</v>
      </c>
      <c r="G188" s="186" t="str">
        <f xml:space="preserve"> InpActive!G$61</f>
        <v>£m</v>
      </c>
    </row>
    <row r="189" spans="3:7" s="141" customFormat="1" ht="13.2" hidden="1" outlineLevel="2">
      <c r="E189" s="141" t="e">
        <f>E$39</f>
        <v>#VALUE!</v>
      </c>
      <c r="F189" s="207" t="e">
        <f>F$39</f>
        <v>#VALUE!</v>
      </c>
      <c r="G189" s="278" t="str">
        <f>G$39</f>
        <v>%</v>
      </c>
    </row>
    <row r="190" spans="3:7" s="141" customFormat="1" ht="13.2" hidden="1" outlineLevel="2">
      <c r="E190" s="141" t="s">
        <v>334</v>
      </c>
      <c r="F190" s="167" t="e">
        <f xml:space="preserve"> F188 * (F189)</f>
        <v>#VALUE!</v>
      </c>
      <c r="G190" s="141" t="s">
        <v>116</v>
      </c>
    </row>
    <row r="191" spans="3:7" s="141" customFormat="1" ht="13.2" hidden="1" outlineLevel="2">
      <c r="F191" s="167"/>
    </row>
    <row r="192" spans="3:7" s="141" customFormat="1" ht="13.2" hidden="1" outlineLevel="2">
      <c r="E192" s="186" t="str">
        <f xml:space="preserve"> InpActive!E$60</f>
        <v>Business retail bad debt liability due to covid liquidity measures - WR - real</v>
      </c>
      <c r="F192" s="186">
        <f xml:space="preserve"> InpActive!F$60</f>
        <v>0</v>
      </c>
      <c r="G192" s="186" t="str">
        <f xml:space="preserve"> InpActive!G$60</f>
        <v>£m</v>
      </c>
    </row>
    <row r="193" spans="3:7" s="141" customFormat="1" ht="13.2" hidden="1" outlineLevel="2">
      <c r="E193" s="141" t="str">
        <f xml:space="preserve"> E$190</f>
        <v>Wholesaler liability - WR</v>
      </c>
      <c r="F193" s="167" t="e">
        <f t="shared" ref="F193:G193" si="58" xml:space="preserve"> F$190</f>
        <v>#VALUE!</v>
      </c>
      <c r="G193" s="141" t="str">
        <f t="shared" si="58"/>
        <v>£m</v>
      </c>
    </row>
    <row r="194" spans="3:7" s="141" customFormat="1" ht="13.2" hidden="1" outlineLevel="2">
      <c r="E194" s="141" t="s">
        <v>335</v>
      </c>
      <c r="F194" s="167" t="e">
        <f xml:space="preserve"> F192 - F193</f>
        <v>#VALUE!</v>
      </c>
      <c r="G194" s="141" t="s">
        <v>116</v>
      </c>
    </row>
    <row r="195" spans="3:7" s="141" customFormat="1" ht="13.2" hidden="1" outlineLevel="2">
      <c r="F195" s="167"/>
    </row>
    <row r="196" spans="3:7" s="141" customFormat="1" ht="13.2" hidden="1" outlineLevel="2">
      <c r="E196" s="167" t="str">
        <f xml:space="preserve"> E194</f>
        <v>Customer Liability</v>
      </c>
      <c r="F196" s="167" t="e">
        <f xml:space="preserve"> F194</f>
        <v>#VALUE!</v>
      </c>
      <c r="G196" s="141" t="s">
        <v>116</v>
      </c>
    </row>
    <row r="197" spans="3:7" s="141" customFormat="1" ht="13.2" hidden="1" outlineLevel="2">
      <c r="E197" s="167" t="str">
        <f>E186</f>
        <v>Embedded customer share - WR</v>
      </c>
      <c r="F197" s="167" t="e">
        <f>F186</f>
        <v>#VALUE!</v>
      </c>
      <c r="G197" s="141" t="s">
        <v>116</v>
      </c>
    </row>
    <row r="198" spans="3:7" s="141" customFormat="1" ht="13.2" hidden="1" outlineLevel="2">
      <c r="E198" s="279" t="s">
        <v>336</v>
      </c>
      <c r="F198" s="198" t="e">
        <f xml:space="preserve"> IF(F196 &gt; F197, F196 - F197, 0)</f>
        <v>#VALUE!</v>
      </c>
      <c r="G198" s="279" t="s">
        <v>116</v>
      </c>
    </row>
    <row r="199" spans="3:7" s="141" customFormat="1" ht="13.2" hidden="1" outlineLevel="1">
      <c r="F199" s="167"/>
    </row>
    <row r="200" spans="3:7" s="141" customFormat="1" ht="13.2" hidden="1" outlineLevel="1" collapsed="1">
      <c r="C200" s="3" t="s">
        <v>337</v>
      </c>
      <c r="F200" s="167"/>
    </row>
    <row r="201" spans="3:7" s="141" customFormat="1" ht="13.2" hidden="1" outlineLevel="2">
      <c r="F201" s="167"/>
    </row>
    <row r="202" spans="3:7" s="141" customFormat="1" ht="13.2" hidden="1" outlineLevel="2">
      <c r="E202" s="209" t="str">
        <f xml:space="preserve"> E$180</f>
        <v>Total adjustment for cost sharing after ex ante allowance &amp; wage adjustment - WR - Real</v>
      </c>
      <c r="F202" s="209" t="e">
        <f xml:space="preserve"> F$180</f>
        <v>#VALUE!</v>
      </c>
      <c r="G202" s="209" t="str">
        <f xml:space="preserve"> G$180</f>
        <v>£m</v>
      </c>
    </row>
    <row r="203" spans="3:7" s="141" customFormat="1" ht="13.2" hidden="1" outlineLevel="2">
      <c r="E203" s="280" t="str">
        <f>InpActive!E$55</f>
        <v>Weighted average PAYG rate - WR</v>
      </c>
      <c r="F203" s="171">
        <f>InpActive!F$55</f>
        <v>0.76248274936057236</v>
      </c>
      <c r="G203" s="280" t="str">
        <f>InpActive!G$55</f>
        <v>%</v>
      </c>
    </row>
    <row r="204" spans="3:7" s="141" customFormat="1" ht="13.2" hidden="1" outlineLevel="2">
      <c r="E204" s="143" t="s">
        <v>338</v>
      </c>
      <c r="F204" s="286" t="e">
        <f xml:space="preserve"> F202 * ( $F$203)</f>
        <v>#VALUE!</v>
      </c>
      <c r="G204" s="143" t="s">
        <v>116</v>
      </c>
    </row>
    <row r="205" spans="3:7" s="141" customFormat="1" ht="13.2" hidden="1" outlineLevel="2">
      <c r="E205" s="280"/>
      <c r="F205" s="280"/>
      <c r="G205" s="280"/>
    </row>
    <row r="206" spans="3:7" s="141" customFormat="1" ht="13.2" hidden="1" outlineLevel="2">
      <c r="E206" s="284" t="str">
        <f>E$204</f>
        <v>Cost sharing revenue exc bad debt adjustment- WR - Real</v>
      </c>
      <c r="F206" s="213" t="e">
        <f t="shared" ref="F206:G206" si="59">F$204</f>
        <v>#VALUE!</v>
      </c>
      <c r="G206" s="284" t="str">
        <f t="shared" si="59"/>
        <v>£m</v>
      </c>
    </row>
    <row r="207" spans="3:7" s="141" customFormat="1" ht="13.2" hidden="1" outlineLevel="2">
      <c r="E207" s="284" t="str">
        <f>E198</f>
        <v>Wholesaler bad debt adjustment - WR</v>
      </c>
      <c r="F207" s="213" t="e">
        <f>F198</f>
        <v>#VALUE!</v>
      </c>
      <c r="G207" s="284" t="str">
        <f>G198</f>
        <v>£m</v>
      </c>
    </row>
    <row r="208" spans="3:7" s="141" customFormat="1" ht="13.2" hidden="1" outlineLevel="2">
      <c r="E208" s="279" t="s">
        <v>339</v>
      </c>
      <c r="F208" s="283" t="e">
        <f xml:space="preserve"> SUM(F206:F207)</f>
        <v>#VALUE!</v>
      </c>
      <c r="G208" s="279" t="s">
        <v>116</v>
      </c>
    </row>
    <row r="209" spans="1:16" s="141" customFormat="1" hidden="1" outlineLevel="2">
      <c r="E209"/>
      <c r="F209"/>
      <c r="G209"/>
    </row>
    <row r="210" spans="1:16" s="141" customFormat="1" ht="13.2" hidden="1" outlineLevel="2">
      <c r="E210" s="209" t="str">
        <f xml:space="preserve"> E$180</f>
        <v>Total adjustment for cost sharing after ex ante allowance &amp; wage adjustment - WR - Real</v>
      </c>
      <c r="F210" s="209" t="e">
        <f t="shared" ref="F210:G210" si="60" xml:space="preserve"> F$180</f>
        <v>#VALUE!</v>
      </c>
      <c r="G210" s="209" t="str">
        <f t="shared" si="60"/>
        <v>£m</v>
      </c>
    </row>
    <row r="211" spans="1:16" s="141" customFormat="1" ht="13.2" hidden="1" outlineLevel="2">
      <c r="E211" s="280" t="str">
        <f>InpActive!E$55</f>
        <v>Weighted average PAYG rate - WR</v>
      </c>
      <c r="F211" s="171">
        <f>InpActive!F$55</f>
        <v>0.76248274936057236</v>
      </c>
      <c r="G211" s="280" t="str">
        <f>InpActive!G$55</f>
        <v>%</v>
      </c>
    </row>
    <row r="212" spans="1:16" s="141" customFormat="1" ht="13.2" hidden="1" outlineLevel="2">
      <c r="E212" s="279" t="s">
        <v>340</v>
      </c>
      <c r="F212" s="283" t="e">
        <f xml:space="preserve"> F210 * (1 - $F$211)</f>
        <v>#VALUE!</v>
      </c>
      <c r="G212" s="279" t="s">
        <v>116</v>
      </c>
    </row>
    <row r="213" spans="1:16" s="141" customFormat="1" ht="13.2">
      <c r="H213" s="173"/>
    </row>
    <row r="214" spans="1:16" s="162" customFormat="1" ht="13.2">
      <c r="A214" s="166" t="s">
        <v>341</v>
      </c>
      <c r="B214" s="166"/>
      <c r="C214" s="153"/>
      <c r="D214" s="153"/>
      <c r="E214" s="155"/>
      <c r="F214" s="156"/>
      <c r="G214" s="156"/>
      <c r="H214" s="156"/>
      <c r="I214" s="157"/>
      <c r="J214" s="157"/>
      <c r="K214" s="157"/>
      <c r="L214" s="157"/>
      <c r="M214" s="157"/>
      <c r="N214" s="157"/>
      <c r="O214" s="157"/>
      <c r="P214" s="157"/>
    </row>
    <row r="215" spans="1:16" s="141" customFormat="1" ht="13.2" outlineLevel="1"/>
    <row r="216" spans="1:16" s="141" customFormat="1" ht="13.2" outlineLevel="1" collapsed="1">
      <c r="A216" s="139"/>
      <c r="B216" s="139"/>
      <c r="C216" s="165" t="s">
        <v>293</v>
      </c>
      <c r="D216" s="139"/>
      <c r="E216" s="139"/>
      <c r="F216" s="139"/>
      <c r="G216" s="139"/>
      <c r="H216" s="152"/>
      <c r="I216" s="139"/>
      <c r="J216" s="139"/>
      <c r="K216" s="139"/>
      <c r="L216" s="139"/>
      <c r="M216" s="139"/>
      <c r="N216" s="139"/>
      <c r="O216" s="139"/>
      <c r="P216" s="139"/>
    </row>
    <row r="217" spans="1:16" s="141" customFormat="1" ht="13.2" hidden="1" outlineLevel="2"/>
    <row r="218" spans="1:16" s="141" customFormat="1" ht="13.2" hidden="1" outlineLevel="2">
      <c r="D218" s="3" t="s">
        <v>294</v>
      </c>
    </row>
    <row r="219" spans="1:16" s="141" customFormat="1" ht="13.2" hidden="1" outlineLevel="2">
      <c r="E219" s="142" t="str">
        <f xml:space="preserve"> InpActive!E$70</f>
        <v>Base Costs - WN - Real</v>
      </c>
      <c r="F219" s="186">
        <f xml:space="preserve"> InpActive!F$70</f>
        <v>1946.1599330235877</v>
      </c>
      <c r="G219" s="142" t="str">
        <f xml:space="preserve"> InpActive!G$70</f>
        <v>£m</v>
      </c>
    </row>
    <row r="220" spans="1:16" s="141" customFormat="1" ht="13.2" hidden="1" outlineLevel="2">
      <c r="E220" s="142" t="str">
        <f xml:space="preserve"> InpActive!E$71</f>
        <v>Metering (excluding new connections) for meters requested by optants, customers and businesses - WN - Real</v>
      </c>
      <c r="F220" s="186">
        <f xml:space="preserve"> InpActive!F$71</f>
        <v>40.568741628590139</v>
      </c>
      <c r="G220" s="142" t="str">
        <f xml:space="preserve"> InpActive!G$71</f>
        <v>£m</v>
      </c>
    </row>
    <row r="221" spans="1:16" s="141" customFormat="1" ht="13.2" hidden="1" outlineLevel="2">
      <c r="E221" s="141" t="s">
        <v>342</v>
      </c>
      <c r="F221" s="209">
        <f xml:space="preserve"> SUM(F219:F220)</f>
        <v>1986.7286746521777</v>
      </c>
      <c r="G221" s="141" t="s">
        <v>116</v>
      </c>
    </row>
    <row r="222" spans="1:16" s="141" customFormat="1" ht="13.2" hidden="1" outlineLevel="2">
      <c r="F222" s="209"/>
    </row>
    <row r="223" spans="1:16" s="141" customFormat="1" ht="13.2" hidden="1" outlineLevel="2">
      <c r="D223" s="3" t="s">
        <v>296</v>
      </c>
      <c r="F223" s="163"/>
    </row>
    <row r="224" spans="1:16" s="141" customFormat="1" ht="13.2" hidden="1" outlineLevel="2">
      <c r="D224" s="3"/>
      <c r="E224" s="142" t="str">
        <f>InpActive!E$73</f>
        <v>Opex Split Profile - Base costs - WN</v>
      </c>
      <c r="F224" s="186">
        <f>InpActive!F$73</f>
        <v>0</v>
      </c>
      <c r="G224" s="142" t="str">
        <f>InpActive!G$73</f>
        <v>%</v>
      </c>
      <c r="H224" s="186">
        <f>InpActive!H$73</f>
        <v>0</v>
      </c>
      <c r="I224" s="169">
        <f>InpActive!I$73</f>
        <v>0</v>
      </c>
      <c r="J224" s="160">
        <f>InpActive!J$73</f>
        <v>0</v>
      </c>
      <c r="K224" s="160">
        <f>InpActive!K$73</f>
        <v>0.14950587499015899</v>
      </c>
      <c r="L224" s="160">
        <f>InpActive!L$73</f>
        <v>0.15233238593961163</v>
      </c>
      <c r="M224" s="160">
        <f>InpActive!M$73</f>
        <v>0.15262984459728299</v>
      </c>
      <c r="N224" s="160">
        <f>InpActive!N$73</f>
        <v>0.15618947175322864</v>
      </c>
      <c r="O224" s="160">
        <f>InpActive!O$73</f>
        <v>0.15244950322803791</v>
      </c>
      <c r="P224" s="160">
        <f>InpActive!P$73</f>
        <v>0</v>
      </c>
    </row>
    <row r="225" spans="4:16" s="141" customFormat="1" ht="13.2" hidden="1" outlineLevel="2">
      <c r="E225" s="142" t="str">
        <f>InpActive!E$74</f>
        <v>Capex Split Profile - Base costs - WN</v>
      </c>
      <c r="F225" s="186">
        <f>InpActive!F$74</f>
        <v>0</v>
      </c>
      <c r="G225" s="142" t="str">
        <f>InpActive!G$74</f>
        <v>%</v>
      </c>
      <c r="H225" s="186">
        <f>InpActive!H$74</f>
        <v>0</v>
      </c>
      <c r="I225" s="169">
        <f>InpActive!I$74</f>
        <v>0</v>
      </c>
      <c r="J225" s="160">
        <f>InpActive!J$74</f>
        <v>0</v>
      </c>
      <c r="K225" s="160">
        <f>InpActive!K$74</f>
        <v>3.7709265950175146E-2</v>
      </c>
      <c r="L225" s="160">
        <f>InpActive!L$74</f>
        <v>5.0260148248862158E-2</v>
      </c>
      <c r="M225" s="160">
        <f>InpActive!M$74</f>
        <v>6.1040480608000248E-2</v>
      </c>
      <c r="N225" s="160">
        <f>InpActive!N$74</f>
        <v>4.9217090321309956E-2</v>
      </c>
      <c r="O225" s="160">
        <f>InpActive!O$74</f>
        <v>3.8665934363332356E-2</v>
      </c>
      <c r="P225" s="160">
        <f>InpActive!P$74</f>
        <v>0</v>
      </c>
    </row>
    <row r="226" spans="4:16" s="141" customFormat="1" ht="13.2" hidden="1" outlineLevel="2">
      <c r="E226" s="141" t="s">
        <v>343</v>
      </c>
      <c r="F226" s="163"/>
      <c r="G226" s="141" t="s">
        <v>119</v>
      </c>
      <c r="H226" s="203">
        <f xml:space="preserve"> SUM(J226:P226)</f>
        <v>1</v>
      </c>
      <c r="J226" s="174">
        <f t="shared" ref="J226:P226" si="61" xml:space="preserve"> SUM(J224:J225)</f>
        <v>0</v>
      </c>
      <c r="K226" s="174">
        <f t="shared" si="61"/>
        <v>0.18721514094033415</v>
      </c>
      <c r="L226" s="174">
        <f t="shared" si="61"/>
        <v>0.20259253418847378</v>
      </c>
      <c r="M226" s="174">
        <f t="shared" si="61"/>
        <v>0.21367032520528323</v>
      </c>
      <c r="N226" s="174">
        <f t="shared" si="61"/>
        <v>0.20540656207453861</v>
      </c>
      <c r="O226" s="174">
        <f t="shared" si="61"/>
        <v>0.19111543759137026</v>
      </c>
      <c r="P226" s="174">
        <f t="shared" si="61"/>
        <v>0</v>
      </c>
    </row>
    <row r="227" spans="4:16" s="141" customFormat="1" ht="13.2" hidden="1" outlineLevel="2">
      <c r="E227" s="141" t="s">
        <v>344</v>
      </c>
      <c r="F227" s="207">
        <f>H$226</f>
        <v>1</v>
      </c>
      <c r="G227" s="141" t="s">
        <v>119</v>
      </c>
      <c r="H227" s="203"/>
      <c r="J227" s="174"/>
      <c r="K227" s="174"/>
      <c r="L227" s="174"/>
      <c r="M227" s="174"/>
      <c r="N227" s="174"/>
      <c r="O227" s="174"/>
      <c r="P227" s="174"/>
    </row>
    <row r="228" spans="4:16" s="141" customFormat="1" ht="13.2" hidden="1" outlineLevel="2">
      <c r="F228" s="163"/>
    </row>
    <row r="229" spans="4:16" s="141" customFormat="1" ht="13.2" hidden="1" outlineLevel="2">
      <c r="E229" s="175" t="str">
        <f xml:space="preserve"> E$227</f>
        <v>Totex profile - Base costs - 5 year percentage - WN</v>
      </c>
      <c r="F229" s="181">
        <f xml:space="preserve"> F$227</f>
        <v>1</v>
      </c>
      <c r="G229" s="175" t="str">
        <f xml:space="preserve"> G$227</f>
        <v>%</v>
      </c>
    </row>
    <row r="230" spans="4:16" s="141" customFormat="1" ht="13.2" hidden="1" outlineLevel="2">
      <c r="E230" s="141" t="s">
        <v>345</v>
      </c>
      <c r="F230" s="16">
        <f xml:space="preserve"> IF(OR($F$229 = 1, F229 = 0), 0, 1)</f>
        <v>0</v>
      </c>
      <c r="G230" s="141" t="s">
        <v>300</v>
      </c>
    </row>
    <row r="231" spans="4:16" s="141" customFormat="1" ht="13.2" hidden="1" outlineLevel="2">
      <c r="F231" s="163"/>
    </row>
    <row r="232" spans="4:16" s="141" customFormat="1" ht="13.2" hidden="1" outlineLevel="2">
      <c r="E232" s="141" t="str">
        <f xml:space="preserve"> E$221</f>
        <v>Totex available for wage indexation adjustment - WN - Real</v>
      </c>
      <c r="F232" s="209">
        <f xml:space="preserve"> F$221</f>
        <v>1986.7286746521777</v>
      </c>
      <c r="G232" s="141" t="str">
        <f xml:space="preserve"> G$221</f>
        <v>£m</v>
      </c>
    </row>
    <row r="233" spans="4:16" s="141" customFormat="1" ht="13.2" hidden="1" outlineLevel="2">
      <c r="E233" s="142" t="str">
        <f>Time!E$54</f>
        <v>Forecast Period Flag</v>
      </c>
      <c r="F233" s="209">
        <f>Time!F$54</f>
        <v>0</v>
      </c>
      <c r="G233" s="186" t="str">
        <f>Time!G$54</f>
        <v>flag</v>
      </c>
      <c r="H233" s="186">
        <f>Time!H$54</f>
        <v>5</v>
      </c>
      <c r="I233" s="169">
        <f>Time!I$54</f>
        <v>0</v>
      </c>
      <c r="J233" s="169">
        <f>Time!J$54</f>
        <v>0</v>
      </c>
      <c r="K233" s="169">
        <f>Time!K$54</f>
        <v>1</v>
      </c>
      <c r="L233" s="169">
        <f>Time!L$54</f>
        <v>1</v>
      </c>
      <c r="M233" s="169">
        <f>Time!M$54</f>
        <v>1</v>
      </c>
      <c r="N233" s="169">
        <f>Time!N$54</f>
        <v>1</v>
      </c>
      <c r="O233" s="169">
        <f>Time!O$54</f>
        <v>1</v>
      </c>
      <c r="P233" s="169">
        <f>Time!P$54</f>
        <v>0</v>
      </c>
    </row>
    <row r="234" spans="4:16" s="141" customFormat="1" ht="13.2" hidden="1" outlineLevel="2">
      <c r="E234" s="203" t="str">
        <f t="shared" ref="E234:P234" si="62" xml:space="preserve"> E$226</f>
        <v>Totex profile - Base costs - WN</v>
      </c>
      <c r="F234" s="209">
        <f t="shared" si="62"/>
        <v>0</v>
      </c>
      <c r="G234" s="203" t="str">
        <f t="shared" si="62"/>
        <v>%</v>
      </c>
      <c r="H234" s="207">
        <f t="shared" si="62"/>
        <v>1</v>
      </c>
      <c r="I234" s="168">
        <f t="shared" si="62"/>
        <v>0</v>
      </c>
      <c r="J234" s="174">
        <f t="shared" si="62"/>
        <v>0</v>
      </c>
      <c r="K234" s="174">
        <f t="shared" si="62"/>
        <v>0.18721514094033415</v>
      </c>
      <c r="L234" s="174">
        <f t="shared" si="62"/>
        <v>0.20259253418847378</v>
      </c>
      <c r="M234" s="174">
        <f t="shared" si="62"/>
        <v>0.21367032520528323</v>
      </c>
      <c r="N234" s="174">
        <f t="shared" si="62"/>
        <v>0.20540656207453861</v>
      </c>
      <c r="O234" s="174">
        <f t="shared" si="62"/>
        <v>0.19111543759137026</v>
      </c>
      <c r="P234" s="174">
        <f t="shared" si="62"/>
        <v>0</v>
      </c>
    </row>
    <row r="235" spans="4:16" s="141" customFormat="1" ht="13.2" hidden="1" outlineLevel="2">
      <c r="E235" s="141" t="s">
        <v>346</v>
      </c>
      <c r="F235" s="163"/>
      <c r="G235" s="141" t="s">
        <v>116</v>
      </c>
      <c r="H235" s="209">
        <f xml:space="preserve"> SUM(J235:P235)</f>
        <v>1986.7286746521777</v>
      </c>
      <c r="J235" s="168">
        <f t="shared" ref="J235:P235" si="63" xml:space="preserve"> IF(J233 = 1, J234 * $F232, 0)</f>
        <v>0</v>
      </c>
      <c r="K235" s="168">
        <f t="shared" si="63"/>
        <v>371.94568883521072</v>
      </c>
      <c r="L235" s="168">
        <f t="shared" si="63"/>
        <v>402.49639694269251</v>
      </c>
      <c r="M235" s="168">
        <f t="shared" si="63"/>
        <v>424.50496200759216</v>
      </c>
      <c r="N235" s="168">
        <f t="shared" si="63"/>
        <v>408.08710683520837</v>
      </c>
      <c r="O235" s="168">
        <f t="shared" si="63"/>
        <v>379.69452003147399</v>
      </c>
      <c r="P235" s="168">
        <f t="shared" si="63"/>
        <v>0</v>
      </c>
    </row>
    <row r="236" spans="4:16" s="141" customFormat="1" ht="13.2" hidden="1" outlineLevel="2">
      <c r="F236" s="163"/>
      <c r="H236" s="209"/>
    </row>
    <row r="237" spans="4:16" s="141" customFormat="1" ht="13.2" hidden="1" outlineLevel="2">
      <c r="D237" s="165" t="s">
        <v>302</v>
      </c>
      <c r="F237" s="163"/>
      <c r="H237" s="209"/>
    </row>
    <row r="238" spans="4:16" s="141" customFormat="1" ht="13.2" hidden="1" outlineLevel="2">
      <c r="E238" s="142" t="str">
        <f>InpActive!E$255</f>
        <v>Percentage totex linked to wage growth - WN</v>
      </c>
      <c r="F238" s="171">
        <f>InpActive!F$255</f>
        <v>0.38600000000000001</v>
      </c>
      <c r="G238" s="142" t="str">
        <f>InpActive!G$255</f>
        <v>%</v>
      </c>
    </row>
    <row r="239" spans="4:16" s="141" customFormat="1" ht="13.2" hidden="1" outlineLevel="2">
      <c r="E239" s="209" t="str">
        <f t="shared" ref="E239:P239" si="64">E235</f>
        <v>Profiled Totex available for wage indexation adjustment - WN - Real</v>
      </c>
      <c r="F239" s="209">
        <f t="shared" si="64"/>
        <v>0</v>
      </c>
      <c r="G239" s="209" t="str">
        <f t="shared" si="64"/>
        <v>£m</v>
      </c>
      <c r="H239" s="209">
        <f t="shared" si="64"/>
        <v>1986.7286746521777</v>
      </c>
      <c r="I239" s="168">
        <f t="shared" si="64"/>
        <v>0</v>
      </c>
      <c r="J239" s="168">
        <f t="shared" si="64"/>
        <v>0</v>
      </c>
      <c r="K239" s="168">
        <f t="shared" si="64"/>
        <v>371.94568883521072</v>
      </c>
      <c r="L239" s="168">
        <f t="shared" si="64"/>
        <v>402.49639694269251</v>
      </c>
      <c r="M239" s="168">
        <f t="shared" si="64"/>
        <v>424.50496200759216</v>
      </c>
      <c r="N239" s="168">
        <f t="shared" si="64"/>
        <v>408.08710683520837</v>
      </c>
      <c r="O239" s="168">
        <f t="shared" si="64"/>
        <v>379.69452003147399</v>
      </c>
      <c r="P239" s="168">
        <f t="shared" si="64"/>
        <v>0</v>
      </c>
    </row>
    <row r="240" spans="4:16" s="141" customFormat="1" ht="13.2" hidden="1" outlineLevel="2">
      <c r="E240" s="209" t="s">
        <v>347</v>
      </c>
      <c r="F240" s="209"/>
      <c r="G240" s="209" t="s">
        <v>116</v>
      </c>
      <c r="H240" s="209">
        <f xml:space="preserve"> SUM(J240:P240)</f>
        <v>766.87726841574067</v>
      </c>
      <c r="I240" s="168"/>
      <c r="J240" s="168">
        <f t="shared" ref="J240:P240" si="65" xml:space="preserve"> J239 * $F238</f>
        <v>0</v>
      </c>
      <c r="K240" s="168">
        <f t="shared" si="65"/>
        <v>143.57103589039133</v>
      </c>
      <c r="L240" s="168">
        <f t="shared" si="65"/>
        <v>155.36360921987932</v>
      </c>
      <c r="M240" s="168">
        <f t="shared" si="65"/>
        <v>163.85891533493057</v>
      </c>
      <c r="N240" s="168">
        <f t="shared" si="65"/>
        <v>157.52162323839045</v>
      </c>
      <c r="O240" s="168">
        <f t="shared" si="65"/>
        <v>146.56208473214897</v>
      </c>
      <c r="P240" s="168">
        <f t="shared" si="65"/>
        <v>0</v>
      </c>
    </row>
    <row r="241" spans="4:16" s="141" customFormat="1" ht="13.2" hidden="1" outlineLevel="2">
      <c r="E241" s="209"/>
      <c r="F241" s="209"/>
      <c r="G241" s="209"/>
      <c r="H241" s="209"/>
      <c r="I241" s="168"/>
      <c r="J241" s="168"/>
      <c r="K241" s="168"/>
      <c r="L241" s="168"/>
      <c r="M241" s="168"/>
      <c r="N241" s="168"/>
      <c r="O241" s="168"/>
      <c r="P241" s="168"/>
    </row>
    <row r="242" spans="4:16" s="141" customFormat="1" ht="13.2" hidden="1" outlineLevel="2">
      <c r="D242" s="165" t="s">
        <v>304</v>
      </c>
      <c r="E242" s="209"/>
      <c r="F242" s="209"/>
      <c r="G242" s="209"/>
      <c r="H242" s="209"/>
      <c r="I242" s="168"/>
      <c r="J242" s="168"/>
      <c r="K242" s="168"/>
      <c r="L242" s="168"/>
      <c r="M242" s="168"/>
      <c r="N242" s="168"/>
      <c r="O242" s="168"/>
      <c r="P242" s="168"/>
    </row>
    <row r="243" spans="4:16" s="141" customFormat="1" ht="13.2" hidden="1" outlineLevel="2">
      <c r="D243" s="165"/>
      <c r="E243" s="186" t="str">
        <f>Time!E$54</f>
        <v>Forecast Period Flag</v>
      </c>
      <c r="F243" s="186">
        <f>Time!F$54</f>
        <v>0</v>
      </c>
      <c r="G243" s="186" t="str">
        <f>Time!G$54</f>
        <v>flag</v>
      </c>
      <c r="H243" s="186">
        <f>Time!H$54</f>
        <v>5</v>
      </c>
      <c r="I243" s="169">
        <f>Time!I$54</f>
        <v>0</v>
      </c>
      <c r="J243" s="169">
        <f>Time!J$54</f>
        <v>0</v>
      </c>
      <c r="K243" s="169">
        <f>Time!K$54</f>
        <v>1</v>
      </c>
      <c r="L243" s="169">
        <f>Time!L$54</f>
        <v>1</v>
      </c>
      <c r="M243" s="169">
        <f>Time!M$54</f>
        <v>1</v>
      </c>
      <c r="N243" s="169">
        <f>Time!N$54</f>
        <v>1</v>
      </c>
      <c r="O243" s="169">
        <f>Time!O$54</f>
        <v>1</v>
      </c>
      <c r="P243" s="169">
        <f>Time!P$54</f>
        <v>0</v>
      </c>
    </row>
    <row r="244" spans="4:16" s="141" customFormat="1" ht="13.2" hidden="1" outlineLevel="2">
      <c r="E244" s="141" t="str">
        <f t="shared" ref="E244:P244" si="66" xml:space="preserve"> E$240</f>
        <v>Profiled Net totex available for wage adj - WN - Real</v>
      </c>
      <c r="F244" s="209">
        <f t="shared" si="66"/>
        <v>0</v>
      </c>
      <c r="G244" s="209" t="str">
        <f t="shared" si="66"/>
        <v>£m</v>
      </c>
      <c r="H244" s="209">
        <f t="shared" si="66"/>
        <v>766.87726841574067</v>
      </c>
      <c r="I244" s="168">
        <f t="shared" si="66"/>
        <v>0</v>
      </c>
      <c r="J244" s="168">
        <f t="shared" si="66"/>
        <v>0</v>
      </c>
      <c r="K244" s="168">
        <f t="shared" si="66"/>
        <v>143.57103589039133</v>
      </c>
      <c r="L244" s="168">
        <f t="shared" si="66"/>
        <v>155.36360921987932</v>
      </c>
      <c r="M244" s="168">
        <f t="shared" si="66"/>
        <v>163.85891533493057</v>
      </c>
      <c r="N244" s="168">
        <f t="shared" si="66"/>
        <v>157.52162323839045</v>
      </c>
      <c r="O244" s="168">
        <f t="shared" si="66"/>
        <v>146.56208473214897</v>
      </c>
      <c r="P244" s="168">
        <f t="shared" si="66"/>
        <v>0</v>
      </c>
    </row>
    <row r="245" spans="4:16" s="141" customFormat="1" ht="13.2" hidden="1" outlineLevel="2">
      <c r="E245" s="172" t="str">
        <f t="shared" ref="E245:P245" si="67" xml:space="preserve"> E$26</f>
        <v>Real adjustment factor for wages</v>
      </c>
      <c r="F245" s="172">
        <f t="shared" si="67"/>
        <v>0</v>
      </c>
      <c r="G245" s="172" t="str">
        <f t="shared" si="67"/>
        <v>%</v>
      </c>
      <c r="H245" s="211">
        <f t="shared" si="67"/>
        <v>0</v>
      </c>
      <c r="I245" s="172">
        <f t="shared" si="67"/>
        <v>0</v>
      </c>
      <c r="J245" s="174">
        <f t="shared" si="67"/>
        <v>0</v>
      </c>
      <c r="K245" s="174">
        <f t="shared" si="67"/>
        <v>1.0088717366571422</v>
      </c>
      <c r="L245" s="174">
        <f t="shared" si="67"/>
        <v>0.99546000675836432</v>
      </c>
      <c r="M245" s="174">
        <f t="shared" si="67"/>
        <v>0.97709431475246755</v>
      </c>
      <c r="N245" s="174">
        <f t="shared" si="67"/>
        <v>0.97709431475246755</v>
      </c>
      <c r="O245" s="174">
        <f t="shared" si="67"/>
        <v>0.97709431475246766</v>
      </c>
      <c r="P245" s="174">
        <f t="shared" si="67"/>
        <v>0</v>
      </c>
    </row>
    <row r="246" spans="4:16" s="141" customFormat="1" ht="13.2" hidden="1" outlineLevel="2">
      <c r="E246" s="141" t="s">
        <v>348</v>
      </c>
      <c r="F246" s="163"/>
      <c r="G246" s="141" t="s">
        <v>116</v>
      </c>
      <c r="H246" s="209">
        <f xml:space="preserve"> SUM(J246:P246)</f>
        <v>756.72709665855928</v>
      </c>
      <c r="I246" s="168"/>
      <c r="J246" s="168">
        <f t="shared" ref="J246:P246" si="68" xml:space="preserve"> IF(J243 = 1, J244 * J245, 0)</f>
        <v>0</v>
      </c>
      <c r="K246" s="168">
        <f t="shared" si="68"/>
        <v>144.84476031240399</v>
      </c>
      <c r="L246" s="168">
        <f t="shared" si="68"/>
        <v>154.65825948402494</v>
      </c>
      <c r="M246" s="168">
        <f t="shared" si="68"/>
        <v>160.10561459526659</v>
      </c>
      <c r="N246" s="168">
        <f t="shared" si="68"/>
        <v>153.91348251681148</v>
      </c>
      <c r="O246" s="168">
        <f t="shared" si="68"/>
        <v>143.20497975005222</v>
      </c>
      <c r="P246" s="168">
        <f t="shared" si="68"/>
        <v>0</v>
      </c>
    </row>
    <row r="247" spans="4:16" s="141" customFormat="1" ht="13.2" hidden="1" outlineLevel="2">
      <c r="E247" s="209"/>
      <c r="F247" s="209"/>
      <c r="G247" s="209"/>
      <c r="H247" s="209"/>
      <c r="I247" s="168"/>
      <c r="J247" s="168"/>
      <c r="K247" s="168"/>
      <c r="L247" s="168"/>
      <c r="M247" s="168"/>
      <c r="N247" s="168"/>
      <c r="O247" s="168"/>
      <c r="P247" s="168"/>
    </row>
    <row r="248" spans="4:16" s="141" customFormat="1" ht="13.2" hidden="1" outlineLevel="2">
      <c r="D248" s="165" t="s">
        <v>306</v>
      </c>
      <c r="E248" s="209"/>
      <c r="F248" s="209"/>
      <c r="G248" s="209"/>
      <c r="H248" s="209"/>
      <c r="I248" s="168"/>
      <c r="J248" s="168"/>
      <c r="K248" s="168"/>
      <c r="L248" s="168"/>
      <c r="M248" s="168"/>
      <c r="N248" s="168"/>
      <c r="O248" s="168"/>
      <c r="P248" s="168"/>
    </row>
    <row r="249" spans="4:16" s="141" customFormat="1" ht="13.2" hidden="1" outlineLevel="2">
      <c r="E249" s="209" t="str">
        <f t="shared" ref="E249:P249" si="69" xml:space="preserve"> E$246</f>
        <v>Profiled adjustment wage related totex - WN - Real</v>
      </c>
      <c r="F249" s="209">
        <f t="shared" si="69"/>
        <v>0</v>
      </c>
      <c r="G249" s="209" t="str">
        <f t="shared" si="69"/>
        <v>£m</v>
      </c>
      <c r="H249" s="209">
        <f t="shared" si="69"/>
        <v>756.72709665855928</v>
      </c>
      <c r="I249" s="168">
        <f t="shared" si="69"/>
        <v>0</v>
      </c>
      <c r="J249" s="168">
        <f t="shared" si="69"/>
        <v>0</v>
      </c>
      <c r="K249" s="168">
        <f t="shared" si="69"/>
        <v>144.84476031240399</v>
      </c>
      <c r="L249" s="168">
        <f t="shared" si="69"/>
        <v>154.65825948402494</v>
      </c>
      <c r="M249" s="168">
        <f t="shared" si="69"/>
        <v>160.10561459526659</v>
      </c>
      <c r="N249" s="168">
        <f t="shared" si="69"/>
        <v>153.91348251681148</v>
      </c>
      <c r="O249" s="168">
        <f t="shared" si="69"/>
        <v>143.20497975005222</v>
      </c>
      <c r="P249" s="168">
        <f t="shared" si="69"/>
        <v>0</v>
      </c>
    </row>
    <row r="250" spans="4:16" s="141" customFormat="1" ht="13.2" hidden="1" outlineLevel="2">
      <c r="E250" s="172" t="str">
        <f t="shared" ref="E250:P250" si="70" xml:space="preserve"> E$240</f>
        <v>Profiled Net totex available for wage adj - WN - Real</v>
      </c>
      <c r="F250" s="172">
        <f t="shared" si="70"/>
        <v>0</v>
      </c>
      <c r="G250" s="172" t="str">
        <f t="shared" si="70"/>
        <v>£m</v>
      </c>
      <c r="H250" s="172">
        <f t="shared" si="70"/>
        <v>766.87726841574067</v>
      </c>
      <c r="I250" s="172">
        <f t="shared" si="70"/>
        <v>0</v>
      </c>
      <c r="J250" s="172">
        <f t="shared" si="70"/>
        <v>0</v>
      </c>
      <c r="K250" s="172">
        <f t="shared" si="70"/>
        <v>143.57103589039133</v>
      </c>
      <c r="L250" s="172">
        <f t="shared" si="70"/>
        <v>155.36360921987932</v>
      </c>
      <c r="M250" s="172">
        <f t="shared" si="70"/>
        <v>163.85891533493057</v>
      </c>
      <c r="N250" s="172">
        <f t="shared" si="70"/>
        <v>157.52162323839045</v>
      </c>
      <c r="O250" s="172">
        <f t="shared" si="70"/>
        <v>146.56208473214897</v>
      </c>
      <c r="P250" s="172">
        <f t="shared" si="70"/>
        <v>0</v>
      </c>
    </row>
    <row r="251" spans="4:16" s="141" customFormat="1" ht="13.2" hidden="1" outlineLevel="2">
      <c r="E251" s="141" t="s">
        <v>349</v>
      </c>
      <c r="F251" s="213"/>
      <c r="G251" s="141" t="s">
        <v>116</v>
      </c>
      <c r="H251" s="172">
        <f xml:space="preserve"> SUM(J251:P251)</f>
        <v>-10.150171757181425</v>
      </c>
      <c r="J251" s="196">
        <f t="shared" ref="J251:P251" si="71" xml:space="preserve"> J249 - J250</f>
        <v>0</v>
      </c>
      <c r="K251" s="196">
        <f t="shared" si="71"/>
        <v>1.2737244220126627</v>
      </c>
      <c r="L251" s="196">
        <f t="shared" si="71"/>
        <v>-0.70534973585438365</v>
      </c>
      <c r="M251" s="196">
        <f t="shared" si="71"/>
        <v>-3.7533007396639846</v>
      </c>
      <c r="N251" s="196">
        <f t="shared" si="71"/>
        <v>-3.6081407215789625</v>
      </c>
      <c r="O251" s="196">
        <f t="shared" si="71"/>
        <v>-3.3571049820967573</v>
      </c>
      <c r="P251" s="196">
        <f t="shared" si="71"/>
        <v>0</v>
      </c>
    </row>
    <row r="252" spans="4:16" s="141" customFormat="1" ht="13.2" hidden="1" outlineLevel="2">
      <c r="F252" s="213"/>
      <c r="H252" s="172"/>
      <c r="J252" s="196"/>
      <c r="K252" s="196"/>
      <c r="L252" s="196"/>
      <c r="M252" s="196"/>
      <c r="N252" s="196"/>
      <c r="O252" s="196"/>
      <c r="P252" s="196"/>
    </row>
    <row r="253" spans="4:16" s="141" customFormat="1" ht="13.2" hidden="1" outlineLevel="2">
      <c r="D253" s="165" t="s">
        <v>308</v>
      </c>
      <c r="F253" s="213"/>
      <c r="H253" s="172"/>
      <c r="J253" s="196"/>
      <c r="K253" s="196"/>
      <c r="L253" s="196"/>
      <c r="M253" s="196"/>
      <c r="N253" s="196"/>
      <c r="O253" s="196"/>
      <c r="P253" s="196"/>
    </row>
    <row r="254" spans="4:16" s="141" customFormat="1" ht="13.2" hidden="1" outlineLevel="2">
      <c r="E254" s="141" t="str">
        <f xml:space="preserve"> E$251</f>
        <v>Variance to forecast totex for wage adjustment - WN</v>
      </c>
      <c r="F254" s="213">
        <f t="shared" ref="F254:P254" si="72" xml:space="preserve"> F$251</f>
        <v>0</v>
      </c>
      <c r="G254" s="141" t="str">
        <f t="shared" si="72"/>
        <v>£m</v>
      </c>
      <c r="H254" s="172">
        <f t="shared" si="72"/>
        <v>-10.150171757181425</v>
      </c>
      <c r="I254" s="168">
        <f t="shared" si="72"/>
        <v>0</v>
      </c>
      <c r="J254" s="196">
        <f t="shared" si="72"/>
        <v>0</v>
      </c>
      <c r="K254" s="196">
        <f t="shared" si="72"/>
        <v>1.2737244220126627</v>
      </c>
      <c r="L254" s="196">
        <f t="shared" si="72"/>
        <v>-0.70534973585438365</v>
      </c>
      <c r="M254" s="196">
        <f t="shared" si="72"/>
        <v>-3.7533007396639846</v>
      </c>
      <c r="N254" s="196">
        <f t="shared" si="72"/>
        <v>-3.6081407215789625</v>
      </c>
      <c r="O254" s="196">
        <f t="shared" si="72"/>
        <v>-3.3571049820967573</v>
      </c>
      <c r="P254" s="196">
        <f t="shared" si="72"/>
        <v>0</v>
      </c>
    </row>
    <row r="255" spans="4:16" s="141" customFormat="1" ht="13.2" hidden="1" outlineLevel="2">
      <c r="E255" s="270" t="str">
        <f t="shared" ref="E255:J255" si="73">E303</f>
        <v>Time value of money factor - WN</v>
      </c>
      <c r="F255" s="293">
        <f t="shared" si="73"/>
        <v>0</v>
      </c>
      <c r="G255" s="270" t="str">
        <f t="shared" si="73"/>
        <v>Factor</v>
      </c>
      <c r="H255" s="294">
        <f t="shared" si="73"/>
        <v>0</v>
      </c>
      <c r="I255" s="295">
        <f t="shared" si="73"/>
        <v>0</v>
      </c>
      <c r="J255" s="294">
        <f t="shared" si="73"/>
        <v>1</v>
      </c>
      <c r="K255" s="294">
        <f t="shared" ref="K255:P255" si="74">K303</f>
        <v>1.122016155346969</v>
      </c>
      <c r="L255" s="294">
        <f t="shared" si="74"/>
        <v>1.0901828170879997</v>
      </c>
      <c r="M255" s="294">
        <f t="shared" si="74"/>
        <v>1.0592526399999997</v>
      </c>
      <c r="N255" s="294">
        <f t="shared" si="74"/>
        <v>1.0291999999999999</v>
      </c>
      <c r="O255" s="294">
        <f t="shared" si="74"/>
        <v>1</v>
      </c>
      <c r="P255" s="294">
        <f t="shared" si="74"/>
        <v>1</v>
      </c>
    </row>
    <row r="256" spans="4:16" s="141" customFormat="1" ht="13.2" hidden="1" outlineLevel="2">
      <c r="E256" s="141" t="s">
        <v>350</v>
      </c>
      <c r="F256" s="202"/>
      <c r="G256" s="141" t="s">
        <v>116</v>
      </c>
      <c r="H256" s="172">
        <f xml:space="preserve"> SUM(J256:P256)</f>
        <v>-10.386117913056673</v>
      </c>
      <c r="J256" s="172">
        <f t="shared" ref="J256" si="75" xml:space="preserve"> J254*J255</f>
        <v>0</v>
      </c>
      <c r="K256" s="172">
        <f xml:space="preserve"> K254*K255</f>
        <v>1.4291393789581879</v>
      </c>
      <c r="L256" s="172">
        <f t="shared" ref="L256:P256" si="76" xml:space="preserve"> L254*L255</f>
        <v>-0.76896016206600848</v>
      </c>
      <c r="M256" s="172">
        <f t="shared" si="76"/>
        <v>-3.9756937172030273</v>
      </c>
      <c r="N256" s="172">
        <f t="shared" si="76"/>
        <v>-3.7134984306490679</v>
      </c>
      <c r="O256" s="172">
        <f t="shared" si="76"/>
        <v>-3.3571049820967573</v>
      </c>
      <c r="P256" s="172">
        <f t="shared" si="76"/>
        <v>0</v>
      </c>
    </row>
    <row r="257" spans="3:16" s="141" customFormat="1" ht="13.2" hidden="1" outlineLevel="2">
      <c r="E257" s="141" t="s">
        <v>351</v>
      </c>
      <c r="F257" s="202">
        <f xml:space="preserve"> H256 * -1</f>
        <v>10.386117913056673</v>
      </c>
      <c r="G257" s="141" t="s">
        <v>116</v>
      </c>
      <c r="H257" s="172"/>
      <c r="J257" s="172"/>
      <c r="K257" s="172"/>
      <c r="L257" s="172"/>
      <c r="M257" s="172"/>
      <c r="N257" s="172"/>
      <c r="O257" s="172"/>
      <c r="P257" s="172"/>
    </row>
    <row r="258" spans="3:16" s="141" customFormat="1" ht="13.2" hidden="1" outlineLevel="2">
      <c r="F258" s="163"/>
    </row>
    <row r="259" spans="3:16" s="141" customFormat="1" ht="13.2" outlineLevel="1"/>
    <row r="260" spans="3:16" s="141" customFormat="1" ht="13.2" outlineLevel="1">
      <c r="C260" s="165" t="s">
        <v>618</v>
      </c>
    </row>
    <row r="261" spans="3:16" s="141" customFormat="1" ht="13.2" outlineLevel="2">
      <c r="C261" s="165"/>
    </row>
    <row r="262" spans="3:16" s="141" customFormat="1" ht="13.2" outlineLevel="2">
      <c r="C262" s="165"/>
      <c r="E262" s="186" t="str">
        <f>InpActive!E$83</f>
        <v>Net totex for cost sharing reconciliation - WN  - Nominal</v>
      </c>
      <c r="F262" s="186">
        <f>InpActive!F$83</f>
        <v>0</v>
      </c>
      <c r="G262" s="186" t="str">
        <f>InpActive!G$83</f>
        <v>£m</v>
      </c>
      <c r="H262" s="186">
        <f>InpActive!H$83</f>
        <v>0</v>
      </c>
      <c r="I262" s="169">
        <f>InpActive!I$83</f>
        <v>0</v>
      </c>
      <c r="J262" s="169">
        <f>InpActive!J$83</f>
        <v>0</v>
      </c>
      <c r="K262" s="169">
        <f>InpActive!K$83</f>
        <v>505.76258962361095</v>
      </c>
      <c r="L262" s="169">
        <f>InpActive!L$83</f>
        <v>494.34166883121372</v>
      </c>
      <c r="M262" s="169">
        <f>InpActive!M$83</f>
        <v>564.17698839810555</v>
      </c>
      <c r="N262" s="169">
        <f>InpActive!N$83</f>
        <v>574.13187634251017</v>
      </c>
      <c r="O262" s="169" t="str">
        <f>InpActive!O$83</f>
        <v>["          ]</v>
      </c>
      <c r="P262" s="169">
        <f>InpActive!P$83</f>
        <v>0</v>
      </c>
    </row>
    <row r="263" spans="3:16" s="141" customFormat="1" ht="13.2" outlineLevel="2">
      <c r="C263" s="165"/>
      <c r="E263" s="171" t="str">
        <f>Index!E$43</f>
        <v>CPI(H): Fin year average - inflate from base year 2017-18 average - CALC</v>
      </c>
      <c r="F263" s="186">
        <f>Index!F$43</f>
        <v>0</v>
      </c>
      <c r="G263" s="171" t="str">
        <f>Index!G$43</f>
        <v>%</v>
      </c>
      <c r="H263" s="186">
        <f>Index!H$43</f>
        <v>0</v>
      </c>
      <c r="I263" s="169">
        <f>Index!I$43</f>
        <v>0</v>
      </c>
      <c r="J263" s="160">
        <f>Index!J$43</f>
        <v>1.0386214616983847</v>
      </c>
      <c r="K263" s="160">
        <f>Index!K$43</f>
        <v>1.0469374700143934</v>
      </c>
      <c r="L263" s="160">
        <f>Index!L$43</f>
        <v>1.0853990084759317</v>
      </c>
      <c r="M263" s="160">
        <f>Index!M$43</f>
        <v>1.1806332960179113</v>
      </c>
      <c r="N263" s="160">
        <f>Index!N$43</f>
        <v>1.2461218615064769</v>
      </c>
      <c r="O263" s="160">
        <f>Index!O$43</f>
        <v>1.2833839756916681</v>
      </c>
      <c r="P263" s="160">
        <f>Index!P$43</f>
        <v>1.3140892371661603</v>
      </c>
    </row>
    <row r="264" spans="3:16" s="141" customFormat="1" ht="13.2" outlineLevel="2">
      <c r="C264" s="165"/>
      <c r="E264" s="141" t="s">
        <v>352</v>
      </c>
      <c r="G264" s="141" t="s">
        <v>116</v>
      </c>
      <c r="J264" s="173">
        <f xml:space="preserve"> J262 / J263</f>
        <v>0</v>
      </c>
      <c r="K264" s="173">
        <f t="shared" ref="K264" si="77" xml:space="preserve"> K262 / K263</f>
        <v>483.08767630282415</v>
      </c>
      <c r="L264" s="173">
        <f t="shared" ref="L264" si="78" xml:space="preserve"> L262 / L263</f>
        <v>455.44695081797244</v>
      </c>
      <c r="M264" s="173">
        <f t="shared" ref="M264" si="79" xml:space="preserve"> M262 / M263</f>
        <v>477.85962864251326</v>
      </c>
      <c r="N264" s="173">
        <f t="shared" ref="N264" si="80" xml:space="preserve"> N262 / N263</f>
        <v>460.73493618707857</v>
      </c>
      <c r="O264" s="173" t="e">
        <f t="shared" ref="O264" si="81" xml:space="preserve"> O262 / O263</f>
        <v>#VALUE!</v>
      </c>
      <c r="P264" s="173">
        <f t="shared" ref="P264" si="82" xml:space="preserve"> P262 / P263</f>
        <v>0</v>
      </c>
    </row>
    <row r="265" spans="3:16" s="141" customFormat="1" ht="13.2" outlineLevel="2">
      <c r="C265" s="165"/>
      <c r="J265" s="173"/>
      <c r="K265" s="173"/>
      <c r="L265" s="173"/>
      <c r="M265" s="173"/>
      <c r="N265" s="173"/>
      <c r="O265" s="173"/>
      <c r="P265" s="173"/>
    </row>
    <row r="266" spans="3:16" s="141" customFormat="1" ht="13.2" outlineLevel="2">
      <c r="C266" s="165"/>
      <c r="E266" s="186" t="str">
        <f>InpActive!E$85</f>
        <v>Performance related pay recovery mechanism adjustment  - WN - Nominal (Neg)</v>
      </c>
      <c r="F266" s="186">
        <f>InpActive!F$85</f>
        <v>0</v>
      </c>
      <c r="G266" s="186" t="str">
        <f>InpActive!G$85</f>
        <v>£m</v>
      </c>
      <c r="H266" s="186">
        <f>InpActive!H$85</f>
        <v>0</v>
      </c>
      <c r="I266" s="186">
        <f>InpActive!I$85</f>
        <v>0</v>
      </c>
      <c r="J266" s="186">
        <f>InpActive!J$85</f>
        <v>0</v>
      </c>
      <c r="K266" s="186">
        <f>InpActive!K$85</f>
        <v>0</v>
      </c>
      <c r="L266" s="186">
        <f>InpActive!L$85</f>
        <v>0</v>
      </c>
      <c r="M266" s="186">
        <f>InpActive!M$85</f>
        <v>0</v>
      </c>
      <c r="N266" s="186">
        <f>InpActive!N$85</f>
        <v>0</v>
      </c>
      <c r="O266" s="186">
        <f>InpActive!O$85</f>
        <v>0</v>
      </c>
      <c r="P266" s="186">
        <f>InpActive!P$85</f>
        <v>0</v>
      </c>
    </row>
    <row r="267" spans="3:16" s="141" customFormat="1" ht="13.2" outlineLevel="2">
      <c r="C267" s="165"/>
      <c r="E267" s="171" t="str">
        <f>Index!E$43</f>
        <v>CPI(H): Fin year average - inflate from base year 2017-18 average - CALC</v>
      </c>
      <c r="F267" s="186">
        <f>Index!F$43</f>
        <v>0</v>
      </c>
      <c r="G267" s="171" t="str">
        <f>Index!G$43</f>
        <v>%</v>
      </c>
      <c r="H267" s="186">
        <f>Index!H$43</f>
        <v>0</v>
      </c>
      <c r="I267" s="169">
        <f>Index!I$43</f>
        <v>0</v>
      </c>
      <c r="J267" s="160">
        <f>Index!J$43</f>
        <v>1.0386214616983847</v>
      </c>
      <c r="K267" s="160">
        <f>Index!K$43</f>
        <v>1.0469374700143934</v>
      </c>
      <c r="L267" s="160">
        <f>Index!L$43</f>
        <v>1.0853990084759317</v>
      </c>
      <c r="M267" s="160">
        <f>Index!M$43</f>
        <v>1.1806332960179113</v>
      </c>
      <c r="N267" s="160">
        <f>Index!N$43</f>
        <v>1.2461218615064769</v>
      </c>
      <c r="O267" s="160">
        <f>Index!O$43</f>
        <v>1.2833839756916681</v>
      </c>
      <c r="P267" s="160">
        <f>Index!P$43</f>
        <v>1.3140892371661603</v>
      </c>
    </row>
    <row r="268" spans="3:16" s="141" customFormat="1" ht="13.2" outlineLevel="2">
      <c r="C268" s="165"/>
      <c r="E268" s="141" t="s">
        <v>655</v>
      </c>
      <c r="G268" s="141" t="s">
        <v>116</v>
      </c>
      <c r="H268" s="173">
        <f>SUM(K268:O268)</f>
        <v>0</v>
      </c>
      <c r="J268" s="173">
        <f xml:space="preserve"> J266 / J267</f>
        <v>0</v>
      </c>
      <c r="K268" s="173">
        <f xml:space="preserve"> K266 / K267</f>
        <v>0</v>
      </c>
      <c r="L268" s="173">
        <f t="shared" ref="L268:P268" si="83" xml:space="preserve"> L266 / L267</f>
        <v>0</v>
      </c>
      <c r="M268" s="173">
        <f t="shared" si="83"/>
        <v>0</v>
      </c>
      <c r="N268" s="173">
        <f t="shared" si="83"/>
        <v>0</v>
      </c>
      <c r="O268" s="173">
        <f t="shared" si="83"/>
        <v>0</v>
      </c>
      <c r="P268" s="173">
        <f t="shared" si="83"/>
        <v>0</v>
      </c>
    </row>
    <row r="269" spans="3:16" s="141" customFormat="1" ht="13.2" outlineLevel="2">
      <c r="C269" s="165"/>
      <c r="E269" s="141" t="s">
        <v>656</v>
      </c>
      <c r="F269" s="168">
        <f>H268</f>
        <v>0</v>
      </c>
      <c r="G269" s="141" t="s">
        <v>116</v>
      </c>
      <c r="J269" s="173"/>
      <c r="K269" s="173"/>
      <c r="L269" s="173"/>
      <c r="M269" s="173"/>
      <c r="N269" s="173"/>
      <c r="O269" s="173"/>
      <c r="P269" s="173"/>
    </row>
    <row r="270" spans="3:16" s="141" customFormat="1" ht="13.2" outlineLevel="2">
      <c r="C270" s="165"/>
      <c r="F270" s="168"/>
      <c r="J270" s="173"/>
      <c r="K270" s="173"/>
      <c r="L270" s="173"/>
      <c r="M270" s="173"/>
      <c r="N270" s="173"/>
      <c r="O270" s="173"/>
      <c r="P270" s="173"/>
    </row>
    <row r="271" spans="3:16" s="141" customFormat="1" ht="13.2" outlineLevel="2">
      <c r="C271" s="165"/>
      <c r="E271" s="213" t="str">
        <f xml:space="preserve"> E$264</f>
        <v>Actual net totex for cost sharing reconciliation - WN - Real</v>
      </c>
      <c r="F271" s="213">
        <f t="shared" ref="F271:P271" si="84" xml:space="preserve"> F$264</f>
        <v>0</v>
      </c>
      <c r="G271" s="213" t="str">
        <f t="shared" si="84"/>
        <v>£m</v>
      </c>
      <c r="H271" s="213">
        <f t="shared" si="84"/>
        <v>0</v>
      </c>
      <c r="I271" s="196">
        <f t="shared" si="84"/>
        <v>0</v>
      </c>
      <c r="J271" s="196">
        <f t="shared" si="84"/>
        <v>0</v>
      </c>
      <c r="K271" s="196">
        <f t="shared" si="84"/>
        <v>483.08767630282415</v>
      </c>
      <c r="L271" s="196">
        <f t="shared" si="84"/>
        <v>455.44695081797244</v>
      </c>
      <c r="M271" s="196">
        <f t="shared" si="84"/>
        <v>477.85962864251326</v>
      </c>
      <c r="N271" s="196">
        <f t="shared" si="84"/>
        <v>460.73493618707857</v>
      </c>
      <c r="O271" s="196" t="e">
        <f t="shared" si="84"/>
        <v>#VALUE!</v>
      </c>
      <c r="P271" s="196">
        <f t="shared" si="84"/>
        <v>0</v>
      </c>
    </row>
    <row r="272" spans="3:16" s="141" customFormat="1" ht="13.2" outlineLevel="2">
      <c r="C272" s="165"/>
      <c r="E272" s="213" t="str">
        <f>E268</f>
        <v>Performance related pay recovery mechanism adjustment  - WN - real</v>
      </c>
      <c r="F272" s="213">
        <f t="shared" ref="F272:P272" si="85">F268</f>
        <v>0</v>
      </c>
      <c r="G272" s="213" t="str">
        <f t="shared" si="85"/>
        <v>£m</v>
      </c>
      <c r="H272" s="213">
        <f t="shared" si="85"/>
        <v>0</v>
      </c>
      <c r="I272" s="213">
        <f t="shared" si="85"/>
        <v>0</v>
      </c>
      <c r="J272" s="213">
        <f t="shared" si="85"/>
        <v>0</v>
      </c>
      <c r="K272" s="213">
        <f t="shared" si="85"/>
        <v>0</v>
      </c>
      <c r="L272" s="213">
        <f t="shared" si="85"/>
        <v>0</v>
      </c>
      <c r="M272" s="213">
        <f t="shared" si="85"/>
        <v>0</v>
      </c>
      <c r="N272" s="213">
        <f t="shared" si="85"/>
        <v>0</v>
      </c>
      <c r="O272" s="213">
        <f t="shared" si="85"/>
        <v>0</v>
      </c>
      <c r="P272" s="213">
        <f t="shared" si="85"/>
        <v>0</v>
      </c>
    </row>
    <row r="273" spans="3:16" s="141" customFormat="1" ht="13.2" outlineLevel="2">
      <c r="C273" s="165"/>
      <c r="E273" s="186" t="str">
        <f>Time!E$54</f>
        <v>Forecast Period Flag</v>
      </c>
      <c r="F273" s="186">
        <f>Time!F$54</f>
        <v>0</v>
      </c>
      <c r="G273" s="186" t="str">
        <f>Time!G$54</f>
        <v>flag</v>
      </c>
      <c r="H273" s="186">
        <f>Time!H$54</f>
        <v>5</v>
      </c>
      <c r="I273" s="169">
        <f>Time!I$54</f>
        <v>0</v>
      </c>
      <c r="J273" s="169">
        <f>Time!J$54</f>
        <v>0</v>
      </c>
      <c r="K273" s="169">
        <f>Time!K$54</f>
        <v>1</v>
      </c>
      <c r="L273" s="169">
        <f>Time!L$54</f>
        <v>1</v>
      </c>
      <c r="M273" s="169">
        <f>Time!M$54</f>
        <v>1</v>
      </c>
      <c r="N273" s="169">
        <f>Time!N$54</f>
        <v>1</v>
      </c>
      <c r="O273" s="169">
        <f>Time!O$54</f>
        <v>1</v>
      </c>
      <c r="P273" s="169">
        <f>Time!P$54</f>
        <v>0</v>
      </c>
    </row>
    <row r="274" spans="3:16" s="141" customFormat="1" ht="13.2" outlineLevel="2">
      <c r="C274" s="165"/>
      <c r="E274" s="141" t="s">
        <v>352</v>
      </c>
      <c r="G274" s="141" t="s">
        <v>116</v>
      </c>
      <c r="H274" s="172" t="e">
        <f xml:space="preserve"> SUM(J274:P274)</f>
        <v>#VALUE!</v>
      </c>
      <c r="J274" s="168">
        <f xml:space="preserve"> (J271 + J272) * J273</f>
        <v>0</v>
      </c>
      <c r="K274" s="168">
        <f xml:space="preserve"> (K271 + K272) * K273</f>
        <v>483.08767630282415</v>
      </c>
      <c r="L274" s="168">
        <f t="shared" ref="L274:P274" si="86" xml:space="preserve"> (L271 + L272) * L273</f>
        <v>455.44695081797244</v>
      </c>
      <c r="M274" s="168">
        <f t="shared" si="86"/>
        <v>477.85962864251326</v>
      </c>
      <c r="N274" s="168">
        <f t="shared" si="86"/>
        <v>460.73493618707857</v>
      </c>
      <c r="O274" s="168" t="e">
        <f t="shared" si="86"/>
        <v>#VALUE!</v>
      </c>
      <c r="P274" s="168">
        <f t="shared" si="86"/>
        <v>0</v>
      </c>
    </row>
    <row r="275" spans="3:16" s="141" customFormat="1" ht="13.2" outlineLevel="2">
      <c r="C275" s="165"/>
      <c r="F275" s="172"/>
      <c r="H275" s="172"/>
      <c r="J275" s="168"/>
      <c r="K275" s="168"/>
      <c r="L275" s="168"/>
      <c r="M275" s="168"/>
      <c r="N275" s="168"/>
      <c r="O275" s="168"/>
      <c r="P275" s="168"/>
    </row>
    <row r="276" spans="3:16" s="141" customFormat="1" ht="13.2" outlineLevel="2">
      <c r="C276" s="165"/>
      <c r="D276" s="3" t="s">
        <v>313</v>
      </c>
      <c r="F276" s="172"/>
      <c r="H276" s="172"/>
      <c r="J276" s="168"/>
      <c r="K276" s="168"/>
      <c r="L276" s="168"/>
      <c r="M276" s="168"/>
      <c r="N276" s="168"/>
      <c r="O276" s="168"/>
      <c r="P276" s="168"/>
    </row>
    <row r="277" spans="3:16" s="141" customFormat="1" ht="13.2" outlineLevel="2">
      <c r="C277" s="165"/>
      <c r="D277" s="3"/>
      <c r="E277" s="142" t="str">
        <f>InpActive!E$76</f>
        <v>Opex split profile - Cost sharing - WN</v>
      </c>
      <c r="F277" s="186">
        <f>InpActive!F$76</f>
        <v>0</v>
      </c>
      <c r="G277" s="142" t="str">
        <f>InpActive!G$76</f>
        <v>%</v>
      </c>
      <c r="H277" s="186">
        <f>InpActive!H$76</f>
        <v>0</v>
      </c>
      <c r="I277" s="169">
        <f>InpActive!I$76</f>
        <v>0</v>
      </c>
      <c r="J277" s="160">
        <f>InpActive!J$76</f>
        <v>0</v>
      </c>
      <c r="K277" s="160">
        <f>InpActive!K$76</f>
        <v>0.13946455954424253</v>
      </c>
      <c r="L277" s="160">
        <f>InpActive!L$76</f>
        <v>0.14207360403969579</v>
      </c>
      <c r="M277" s="160">
        <f>InpActive!M$76</f>
        <v>0.14199232060915634</v>
      </c>
      <c r="N277" s="160">
        <f>InpActive!N$76</f>
        <v>0.14527776830958758</v>
      </c>
      <c r="O277" s="160">
        <f>InpActive!O$76</f>
        <v>0.14181831446477772</v>
      </c>
      <c r="P277" s="160">
        <f>InpActive!P$76</f>
        <v>0</v>
      </c>
    </row>
    <row r="278" spans="3:16" s="141" customFormat="1" ht="13.2" outlineLevel="2">
      <c r="C278" s="165"/>
      <c r="D278" s="3"/>
      <c r="E278" s="142" t="str">
        <f>InpActive!E$77</f>
        <v>Capex split profile - Cost sharing - WN</v>
      </c>
      <c r="F278" s="186">
        <f>InpActive!F$77</f>
        <v>0</v>
      </c>
      <c r="G278" s="142" t="str">
        <f>InpActive!G$77</f>
        <v>%</v>
      </c>
      <c r="H278" s="186">
        <f>InpActive!H$77</f>
        <v>0</v>
      </c>
      <c r="I278" s="169">
        <f>InpActive!I$77</f>
        <v>0</v>
      </c>
      <c r="J278" s="160">
        <f>InpActive!J$77</f>
        <v>0</v>
      </c>
      <c r="K278" s="160">
        <f>InpActive!K$77</f>
        <v>7.0614683866729103E-2</v>
      </c>
      <c r="L278" s="160">
        <f>InpActive!L$77</f>
        <v>6.1850627614446971E-2</v>
      </c>
      <c r="M278" s="160">
        <f>InpActive!M$77</f>
        <v>6.275173751817234E-2</v>
      </c>
      <c r="N278" s="160">
        <f>InpActive!N$77</f>
        <v>5.0887304540651802E-2</v>
      </c>
      <c r="O278" s="160">
        <f>InpActive!O$77</f>
        <v>4.3269079492539893E-2</v>
      </c>
      <c r="P278" s="160">
        <f>InpActive!P$77</f>
        <v>0</v>
      </c>
    </row>
    <row r="279" spans="3:16" s="141" customFormat="1" ht="13.2" outlineLevel="2">
      <c r="C279" s="165"/>
      <c r="D279" s="3"/>
      <c r="E279" s="141" t="s">
        <v>353</v>
      </c>
      <c r="F279" s="163"/>
      <c r="G279" s="141" t="s">
        <v>119</v>
      </c>
      <c r="H279" s="203">
        <f xml:space="preserve"> SUM(J279:P279)</f>
        <v>1</v>
      </c>
      <c r="J279" s="174">
        <f t="shared" ref="J279:P279" si="87" xml:space="preserve"> SUM(J277:J278)</f>
        <v>0</v>
      </c>
      <c r="K279" s="174">
        <f t="shared" si="87"/>
        <v>0.21007924341097162</v>
      </c>
      <c r="L279" s="174">
        <f t="shared" si="87"/>
        <v>0.20392423165414275</v>
      </c>
      <c r="M279" s="174">
        <f t="shared" si="87"/>
        <v>0.20474405812732868</v>
      </c>
      <c r="N279" s="174">
        <f t="shared" si="87"/>
        <v>0.19616507285023937</v>
      </c>
      <c r="O279" s="174">
        <f t="shared" si="87"/>
        <v>0.1850873939573176</v>
      </c>
      <c r="P279" s="174">
        <f t="shared" si="87"/>
        <v>0</v>
      </c>
    </row>
    <row r="280" spans="3:16" s="141" customFormat="1" ht="13.2" outlineLevel="2">
      <c r="C280" s="165"/>
      <c r="D280" s="3"/>
      <c r="E280" s="141" t="s">
        <v>354</v>
      </c>
      <c r="F280" s="207">
        <f>H$226</f>
        <v>1</v>
      </c>
      <c r="G280" s="141" t="s">
        <v>119</v>
      </c>
      <c r="H280" s="203"/>
      <c r="J280" s="174"/>
      <c r="K280" s="174"/>
      <c r="L280" s="174"/>
      <c r="M280" s="174"/>
      <c r="N280" s="174"/>
      <c r="O280" s="174"/>
      <c r="P280" s="174"/>
    </row>
    <row r="281" spans="3:16" s="141" customFormat="1" ht="13.2" outlineLevel="2">
      <c r="C281" s="165"/>
      <c r="D281" s="3"/>
      <c r="F281" s="163"/>
    </row>
    <row r="282" spans="3:16" s="141" customFormat="1" ht="13.2" outlineLevel="2">
      <c r="C282" s="165"/>
      <c r="D282" s="3"/>
      <c r="E282" s="175" t="str">
        <f xml:space="preserve"> E$227</f>
        <v>Totex profile - Base costs - 5 year percentage - WN</v>
      </c>
      <c r="F282" s="181">
        <f xml:space="preserve"> F$227</f>
        <v>1</v>
      </c>
      <c r="G282" s="175" t="str">
        <f xml:space="preserve"> G$227</f>
        <v>%</v>
      </c>
    </row>
    <row r="283" spans="3:16" s="141" customFormat="1" ht="13.2" outlineLevel="2">
      <c r="C283" s="165"/>
      <c r="D283" s="3"/>
      <c r="E283" s="141" t="s">
        <v>355</v>
      </c>
      <c r="F283" s="16">
        <f xml:space="preserve"> IF(OR($F$282 = 1, F282 = 0), 0, 1)</f>
        <v>0</v>
      </c>
      <c r="G283" s="141" t="s">
        <v>300</v>
      </c>
    </row>
    <row r="284" spans="3:16" s="141" customFormat="1" ht="13.2" outlineLevel="2">
      <c r="C284" s="165"/>
      <c r="D284" s="3"/>
      <c r="F284" s="172"/>
      <c r="H284" s="172"/>
      <c r="J284" s="168"/>
      <c r="K284" s="168"/>
      <c r="L284" s="168"/>
      <c r="M284" s="168"/>
      <c r="N284" s="168"/>
      <c r="O284" s="168"/>
      <c r="P284" s="168"/>
    </row>
    <row r="285" spans="3:16" s="141" customFormat="1" ht="13.2" outlineLevel="2">
      <c r="C285" s="165"/>
      <c r="E285" s="142" t="str">
        <f>InpActive!E$84</f>
        <v>Net totex available for cost sharing - WN  - Real</v>
      </c>
      <c r="F285" s="186">
        <f>InpActive!F$84</f>
        <v>1733.977031113287</v>
      </c>
      <c r="G285" s="142" t="str">
        <f>InpActive!G$84</f>
        <v>£m</v>
      </c>
    </row>
    <row r="286" spans="3:16" s="141" customFormat="1" ht="13.2" outlineLevel="2">
      <c r="C286" s="165"/>
      <c r="E286" s="141" t="str">
        <f xml:space="preserve"> E$279</f>
        <v>Totex profile - Cost Sharing - WN</v>
      </c>
      <c r="F286" s="209">
        <f t="shared" ref="F286:P286" si="88" xml:space="preserve"> F$279</f>
        <v>0</v>
      </c>
      <c r="G286" s="141" t="str">
        <f t="shared" si="88"/>
        <v>%</v>
      </c>
      <c r="H286" s="203">
        <f t="shared" si="88"/>
        <v>1</v>
      </c>
      <c r="I286" s="168">
        <f t="shared" si="88"/>
        <v>0</v>
      </c>
      <c r="J286" s="174">
        <f t="shared" si="88"/>
        <v>0</v>
      </c>
      <c r="K286" s="174">
        <f t="shared" si="88"/>
        <v>0.21007924341097162</v>
      </c>
      <c r="L286" s="174">
        <f t="shared" si="88"/>
        <v>0.20392423165414275</v>
      </c>
      <c r="M286" s="174">
        <f t="shared" si="88"/>
        <v>0.20474405812732868</v>
      </c>
      <c r="N286" s="174">
        <f t="shared" si="88"/>
        <v>0.19616507285023937</v>
      </c>
      <c r="O286" s="174">
        <f t="shared" si="88"/>
        <v>0.1850873939573176</v>
      </c>
      <c r="P286" s="174">
        <f t="shared" si="88"/>
        <v>0</v>
      </c>
    </row>
    <row r="287" spans="3:16" s="141" customFormat="1" ht="13.2" outlineLevel="2">
      <c r="C287" s="165"/>
      <c r="E287" s="141" t="s">
        <v>356</v>
      </c>
      <c r="G287" s="141" t="s">
        <v>116</v>
      </c>
      <c r="H287" s="172">
        <f xml:space="preserve"> SUM(J287:P287)</f>
        <v>1733.977031113287</v>
      </c>
      <c r="J287" s="209">
        <f t="shared" ref="J287:P287" si="89" xml:space="preserve"> J286 * $F285</f>
        <v>0</v>
      </c>
      <c r="K287" s="209">
        <f t="shared" si="89"/>
        <v>364.27258278828214</v>
      </c>
      <c r="L287" s="209">
        <f t="shared" si="89"/>
        <v>353.59993377570862</v>
      </c>
      <c r="M287" s="209">
        <f t="shared" si="89"/>
        <v>355.02149404971163</v>
      </c>
      <c r="N287" s="209">
        <f t="shared" si="89"/>
        <v>340.14573062897972</v>
      </c>
      <c r="O287" s="209">
        <f t="shared" si="89"/>
        <v>320.9372898706049</v>
      </c>
      <c r="P287" s="209">
        <f t="shared" si="89"/>
        <v>0</v>
      </c>
    </row>
    <row r="288" spans="3:16" s="141" customFormat="1" ht="13.2" outlineLevel="2">
      <c r="C288" s="165"/>
      <c r="H288" s="172"/>
      <c r="J288" s="209"/>
      <c r="K288" s="209"/>
      <c r="L288" s="209"/>
      <c r="M288" s="209"/>
      <c r="N288" s="209"/>
      <c r="O288" s="209"/>
      <c r="P288" s="209"/>
    </row>
    <row r="289" spans="3:16" s="141" customFormat="1" ht="13.2" outlineLevel="2">
      <c r="C289" s="165"/>
      <c r="E289" s="141" t="str">
        <f>E$287</f>
        <v>Net totex available for cost sharing profiled - WN - Real</v>
      </c>
      <c r="F289" s="209">
        <f t="shared" ref="F289:P289" si="90">F$287</f>
        <v>0</v>
      </c>
      <c r="G289" s="141" t="str">
        <f t="shared" si="90"/>
        <v>£m</v>
      </c>
      <c r="H289" s="172">
        <f t="shared" si="90"/>
        <v>1733.977031113287</v>
      </c>
      <c r="I289" s="172">
        <f t="shared" si="90"/>
        <v>0</v>
      </c>
      <c r="J289" s="209">
        <f t="shared" si="90"/>
        <v>0</v>
      </c>
      <c r="K289" s="209">
        <f t="shared" si="90"/>
        <v>364.27258278828214</v>
      </c>
      <c r="L289" s="209">
        <f t="shared" si="90"/>
        <v>353.59993377570862</v>
      </c>
      <c r="M289" s="209">
        <f t="shared" si="90"/>
        <v>355.02149404971163</v>
      </c>
      <c r="N289" s="209">
        <f t="shared" si="90"/>
        <v>340.14573062897972</v>
      </c>
      <c r="O289" s="209">
        <f t="shared" si="90"/>
        <v>320.9372898706049</v>
      </c>
      <c r="P289" s="209">
        <f t="shared" si="90"/>
        <v>0</v>
      </c>
    </row>
    <row r="290" spans="3:16" s="141" customFormat="1" ht="13.2" outlineLevel="2">
      <c r="C290" s="165"/>
      <c r="E290" s="141" t="str">
        <f t="shared" ref="E290:P290" si="91" xml:space="preserve"> E$251</f>
        <v>Variance to forecast totex for wage adjustment - WN</v>
      </c>
      <c r="F290" s="209">
        <f t="shared" si="91"/>
        <v>0</v>
      </c>
      <c r="G290" s="141" t="str">
        <f t="shared" si="91"/>
        <v>£m</v>
      </c>
      <c r="H290" s="172">
        <f t="shared" si="91"/>
        <v>-10.150171757181425</v>
      </c>
      <c r="I290" s="172">
        <f t="shared" si="91"/>
        <v>0</v>
      </c>
      <c r="J290" s="209">
        <f t="shared" si="91"/>
        <v>0</v>
      </c>
      <c r="K290" s="209">
        <f t="shared" si="91"/>
        <v>1.2737244220126627</v>
      </c>
      <c r="L290" s="209">
        <f t="shared" si="91"/>
        <v>-0.70534973585438365</v>
      </c>
      <c r="M290" s="209">
        <f t="shared" si="91"/>
        <v>-3.7533007396639846</v>
      </c>
      <c r="N290" s="209">
        <f t="shared" si="91"/>
        <v>-3.6081407215789625</v>
      </c>
      <c r="O290" s="209">
        <f t="shared" si="91"/>
        <v>-3.3571049820967573</v>
      </c>
      <c r="P290" s="209">
        <f t="shared" si="91"/>
        <v>0</v>
      </c>
    </row>
    <row r="291" spans="3:16" s="141" customFormat="1" ht="13.2" outlineLevel="2">
      <c r="C291" s="165"/>
      <c r="E291" s="186" t="str">
        <f>InpActive!E$87</f>
        <v>Total final WINEP reconciliation - WN - real</v>
      </c>
      <c r="F291" s="186">
        <f>InpActive!F$87</f>
        <v>0</v>
      </c>
      <c r="G291" s="186" t="str">
        <f>InpActive!G$87</f>
        <v>£m</v>
      </c>
      <c r="H291" s="186">
        <f>InpActive!H$87</f>
        <v>0</v>
      </c>
      <c r="I291" s="186">
        <f>InpActive!I$87</f>
        <v>0</v>
      </c>
      <c r="J291" s="186">
        <f>InpActive!J$87</f>
        <v>0</v>
      </c>
      <c r="K291" s="186">
        <f>InpActive!K$87</f>
        <v>0</v>
      </c>
      <c r="L291" s="186">
        <f>InpActive!L$87</f>
        <v>0</v>
      </c>
      <c r="M291" s="186">
        <f>InpActive!M$87</f>
        <v>0</v>
      </c>
      <c r="N291" s="186">
        <f>InpActive!N$87</f>
        <v>0</v>
      </c>
      <c r="O291" s="186">
        <f>InpActive!O$87</f>
        <v>0</v>
      </c>
      <c r="P291" s="186">
        <f>InpActive!P$87</f>
        <v>0</v>
      </c>
    </row>
    <row r="292" spans="3:16" s="141" customFormat="1" ht="13.2" outlineLevel="2">
      <c r="C292" s="165"/>
      <c r="E292" s="168" t="str">
        <f>E268</f>
        <v>Performance related pay recovery mechanism adjustment  - WN - real</v>
      </c>
      <c r="F292" s="168">
        <f t="shared" ref="F292:P292" si="92">F268</f>
        <v>0</v>
      </c>
      <c r="G292" s="168" t="str">
        <f t="shared" si="92"/>
        <v>£m</v>
      </c>
      <c r="H292" s="168">
        <f t="shared" si="92"/>
        <v>0</v>
      </c>
      <c r="I292" s="168">
        <f t="shared" si="92"/>
        <v>0</v>
      </c>
      <c r="J292" s="168">
        <f t="shared" si="92"/>
        <v>0</v>
      </c>
      <c r="K292" s="168">
        <f t="shared" si="92"/>
        <v>0</v>
      </c>
      <c r="L292" s="168">
        <f t="shared" si="92"/>
        <v>0</v>
      </c>
      <c r="M292" s="168">
        <f t="shared" si="92"/>
        <v>0</v>
      </c>
      <c r="N292" s="168">
        <f t="shared" si="92"/>
        <v>0</v>
      </c>
      <c r="O292" s="168">
        <f t="shared" si="92"/>
        <v>0</v>
      </c>
      <c r="P292" s="168">
        <f t="shared" si="92"/>
        <v>0</v>
      </c>
    </row>
    <row r="293" spans="3:16" s="141" customFormat="1" ht="13.2" outlineLevel="2">
      <c r="C293" s="165"/>
      <c r="E293" s="141" t="s">
        <v>357</v>
      </c>
      <c r="G293" s="141" t="s">
        <v>116</v>
      </c>
      <c r="H293" s="172">
        <f xml:space="preserve"> SUM(J293:P293)</f>
        <v>1723.8268593561052</v>
      </c>
      <c r="J293" s="209">
        <f>SUM(J289:J292)</f>
        <v>0</v>
      </c>
      <c r="K293" s="209">
        <f>SUM(K289:K292)</f>
        <v>365.5463072102948</v>
      </c>
      <c r="L293" s="209">
        <f>SUM(L289:L292)</f>
        <v>352.89458403985424</v>
      </c>
      <c r="M293" s="209">
        <f t="shared" ref="M293:P293" si="93">SUM(M289:M292)</f>
        <v>351.26819331004765</v>
      </c>
      <c r="N293" s="209">
        <f t="shared" si="93"/>
        <v>336.53758990740073</v>
      </c>
      <c r="O293" s="209">
        <f t="shared" si="93"/>
        <v>317.58018488850814</v>
      </c>
      <c r="P293" s="209">
        <f t="shared" si="93"/>
        <v>0</v>
      </c>
    </row>
    <row r="294" spans="3:16" s="141" customFormat="1" ht="13.2" outlineLevel="2">
      <c r="C294" s="165"/>
      <c r="F294" s="172"/>
      <c r="H294" s="172"/>
      <c r="J294" s="209"/>
      <c r="K294" s="209"/>
      <c r="L294" s="209"/>
      <c r="M294" s="209"/>
      <c r="N294" s="209"/>
      <c r="O294" s="209"/>
      <c r="P294" s="209"/>
    </row>
    <row r="295" spans="3:16" s="141" customFormat="1" ht="13.2" outlineLevel="2">
      <c r="C295" s="165"/>
      <c r="D295" s="165" t="s">
        <v>319</v>
      </c>
      <c r="F295" s="172"/>
      <c r="H295" s="172"/>
      <c r="J295" s="209"/>
      <c r="K295" s="209"/>
      <c r="L295" s="209"/>
      <c r="M295" s="209"/>
      <c r="N295" s="209"/>
      <c r="O295" s="209"/>
      <c r="P295" s="209"/>
    </row>
    <row r="296" spans="3:16" s="141" customFormat="1" ht="13.2" outlineLevel="2">
      <c r="C296" s="165"/>
      <c r="E296" s="143" t="str">
        <f t="shared" ref="E296:P296" si="94" xml:space="preserve"> E$274</f>
        <v>Actual net totex for cost sharing reconciliation - WN - Real</v>
      </c>
      <c r="F296" s="172">
        <f t="shared" si="94"/>
        <v>0</v>
      </c>
      <c r="G296" s="141" t="str">
        <f t="shared" si="94"/>
        <v>£m</v>
      </c>
      <c r="H296" s="172" t="e">
        <f t="shared" si="94"/>
        <v>#VALUE!</v>
      </c>
      <c r="I296" s="141">
        <f t="shared" si="94"/>
        <v>0</v>
      </c>
      <c r="J296" s="168">
        <f t="shared" si="94"/>
        <v>0</v>
      </c>
      <c r="K296" s="168">
        <f t="shared" si="94"/>
        <v>483.08767630282415</v>
      </c>
      <c r="L296" s="168">
        <f t="shared" si="94"/>
        <v>455.44695081797244</v>
      </c>
      <c r="M296" s="168">
        <f t="shared" si="94"/>
        <v>477.85962864251326</v>
      </c>
      <c r="N296" s="168">
        <f t="shared" si="94"/>
        <v>460.73493618707857</v>
      </c>
      <c r="O296" s="168" t="e">
        <f t="shared" si="94"/>
        <v>#VALUE!</v>
      </c>
      <c r="P296" s="168">
        <f t="shared" si="94"/>
        <v>0</v>
      </c>
    </row>
    <row r="297" spans="3:16" s="141" customFormat="1" ht="13.2" outlineLevel="2">
      <c r="C297" s="165"/>
      <c r="E297" s="143" t="str">
        <f t="shared" ref="E297:P297" si="95" xml:space="preserve"> E$293</f>
        <v>Net totex available for cost sharing after adjustments profiled - WN - Real</v>
      </c>
      <c r="F297" s="172">
        <f t="shared" si="95"/>
        <v>0</v>
      </c>
      <c r="G297" s="141" t="str">
        <f t="shared" si="95"/>
        <v>£m</v>
      </c>
      <c r="H297" s="172">
        <f t="shared" si="95"/>
        <v>1723.8268593561052</v>
      </c>
      <c r="I297" s="141">
        <f t="shared" si="95"/>
        <v>0</v>
      </c>
      <c r="J297" s="168">
        <f t="shared" si="95"/>
        <v>0</v>
      </c>
      <c r="K297" s="168">
        <f t="shared" si="95"/>
        <v>365.5463072102948</v>
      </c>
      <c r="L297" s="168">
        <f t="shared" si="95"/>
        <v>352.89458403985424</v>
      </c>
      <c r="M297" s="168">
        <f t="shared" si="95"/>
        <v>351.26819331004765</v>
      </c>
      <c r="N297" s="168">
        <f t="shared" si="95"/>
        <v>336.53758990740073</v>
      </c>
      <c r="O297" s="168">
        <f t="shared" si="95"/>
        <v>317.58018488850814</v>
      </c>
      <c r="P297" s="168">
        <f t="shared" si="95"/>
        <v>0</v>
      </c>
    </row>
    <row r="298" spans="3:16" s="141" customFormat="1" ht="13.2" outlineLevel="2">
      <c r="C298" s="165"/>
      <c r="E298" s="143" t="s">
        <v>358</v>
      </c>
      <c r="F298" s="172"/>
      <c r="G298" s="141" t="s">
        <v>116</v>
      </c>
      <c r="H298" s="172" t="e">
        <f xml:space="preserve"> SUM(J298:P298)</f>
        <v>#VALUE!</v>
      </c>
      <c r="J298" s="168">
        <f t="shared" ref="J298:P298" si="96" xml:space="preserve"> J296 - J297</f>
        <v>0</v>
      </c>
      <c r="K298" s="168">
        <f t="shared" si="96"/>
        <v>117.54136909252935</v>
      </c>
      <c r="L298" s="168">
        <f t="shared" si="96"/>
        <v>102.5523667781182</v>
      </c>
      <c r="M298" s="168">
        <f t="shared" si="96"/>
        <v>126.59143533246561</v>
      </c>
      <c r="N298" s="168">
        <f t="shared" si="96"/>
        <v>124.19734627967784</v>
      </c>
      <c r="O298" s="168" t="e">
        <f t="shared" si="96"/>
        <v>#VALUE!</v>
      </c>
      <c r="P298" s="168">
        <f t="shared" si="96"/>
        <v>0</v>
      </c>
    </row>
    <row r="299" spans="3:16" s="141" customFormat="1" ht="13.2" outlineLevel="2">
      <c r="C299" s="165"/>
      <c r="E299" s="143"/>
      <c r="F299" s="172"/>
      <c r="G299" s="143"/>
    </row>
    <row r="300" spans="3:16" s="141" customFormat="1" ht="13.2" outlineLevel="2">
      <c r="C300" s="165"/>
      <c r="D300" s="165" t="s">
        <v>321</v>
      </c>
      <c r="E300" s="143"/>
      <c r="F300" s="172"/>
      <c r="G300" s="143"/>
    </row>
    <row r="301" spans="3:16" s="141" customFormat="1" ht="13.2" outlineLevel="2">
      <c r="C301" s="165"/>
      <c r="D301" s="165"/>
      <c r="E301" s="199" t="str">
        <f xml:space="preserve"> InpActive!E$288</f>
        <v>Financing cost index</v>
      </c>
      <c r="F301" s="205">
        <f xml:space="preserve"> InpActive!F$288</f>
        <v>0</v>
      </c>
      <c r="G301" s="199" t="str">
        <f xml:space="preserve"> InpActive!G$288</f>
        <v>Index</v>
      </c>
      <c r="H301" s="205">
        <f xml:space="preserve"> InpActive!H$288</f>
        <v>0</v>
      </c>
      <c r="I301" s="205">
        <f xml:space="preserve"> InpActive!I$288</f>
        <v>0</v>
      </c>
      <c r="J301" s="205">
        <f xml:space="preserve"> InpActive!J$288</f>
        <v>0</v>
      </c>
      <c r="K301" s="205">
        <f xml:space="preserve"> InpActive!K$288</f>
        <v>4</v>
      </c>
      <c r="L301" s="205">
        <f xml:space="preserve"> InpActive!L$288</f>
        <v>3</v>
      </c>
      <c r="M301" s="205">
        <f xml:space="preserve"> InpActive!M$288</f>
        <v>2</v>
      </c>
      <c r="N301" s="205">
        <f xml:space="preserve"> InpActive!N$288</f>
        <v>1</v>
      </c>
      <c r="O301" s="205">
        <f xml:space="preserve"> InpActive!O$288</f>
        <v>0</v>
      </c>
      <c r="P301" s="205">
        <f xml:space="preserve"> InpActive!P$288</f>
        <v>0</v>
      </c>
    </row>
    <row r="302" spans="3:16" s="141" customFormat="1" ht="13.2" outlineLevel="2">
      <c r="C302" s="165"/>
      <c r="D302" s="165"/>
      <c r="E302" s="199" t="str">
        <f xml:space="preserve"> InpActive!E$291</f>
        <v>Real WACC CPIH Deflated - WN</v>
      </c>
      <c r="F302" s="204">
        <f xml:space="preserve"> InpActive!F$291</f>
        <v>2.92E-2</v>
      </c>
      <c r="G302" s="199" t="str">
        <f xml:space="preserve"> InpActive!G$291</f>
        <v>%</v>
      </c>
      <c r="H302" s="199"/>
      <c r="I302" s="199"/>
      <c r="J302" s="199"/>
      <c r="K302" s="199"/>
      <c r="L302" s="199"/>
      <c r="M302" s="199"/>
      <c r="N302" s="199"/>
      <c r="O302" s="199"/>
      <c r="P302" s="199"/>
    </row>
    <row r="303" spans="3:16" s="141" customFormat="1" ht="13.2" outlineLevel="2">
      <c r="C303" s="165"/>
      <c r="D303" s="165"/>
      <c r="E303" s="297" t="s">
        <v>359</v>
      </c>
      <c r="F303" s="297"/>
      <c r="G303" s="297" t="s">
        <v>323</v>
      </c>
      <c r="H303" s="297"/>
      <c r="I303" s="297"/>
      <c r="J303" s="298">
        <f t="shared" ref="J303:P303" si="97">(1+$F302) ^ J301</f>
        <v>1</v>
      </c>
      <c r="K303" s="298">
        <f t="shared" si="97"/>
        <v>1.122016155346969</v>
      </c>
      <c r="L303" s="298">
        <f t="shared" si="97"/>
        <v>1.0901828170879997</v>
      </c>
      <c r="M303" s="298">
        <f t="shared" si="97"/>
        <v>1.0592526399999997</v>
      </c>
      <c r="N303" s="298">
        <f t="shared" si="97"/>
        <v>1.0291999999999999</v>
      </c>
      <c r="O303" s="298">
        <f t="shared" si="97"/>
        <v>1</v>
      </c>
      <c r="P303" s="298">
        <f t="shared" si="97"/>
        <v>1</v>
      </c>
    </row>
    <row r="304" spans="3:16" s="141" customFormat="1" ht="13.2" outlineLevel="2">
      <c r="C304" s="165"/>
      <c r="D304" s="165"/>
      <c r="E304" s="143"/>
      <c r="F304" s="172"/>
      <c r="G304" s="143"/>
    </row>
    <row r="305" spans="3:16" s="141" customFormat="1" ht="13.2" outlineLevel="2">
      <c r="C305" s="165"/>
      <c r="E305" s="143" t="str">
        <f t="shared" ref="E305:P305" si="98" xml:space="preserve"> E$298</f>
        <v>Variance to forecast net totex for cost sharing - WN</v>
      </c>
      <c r="F305" s="172">
        <f t="shared" si="98"/>
        <v>0</v>
      </c>
      <c r="G305" s="141" t="str">
        <f t="shared" si="98"/>
        <v>£m</v>
      </c>
      <c r="H305" s="172" t="e">
        <f t="shared" si="98"/>
        <v>#VALUE!</v>
      </c>
      <c r="I305" s="141">
        <f t="shared" si="98"/>
        <v>0</v>
      </c>
      <c r="J305" s="168">
        <f t="shared" si="98"/>
        <v>0</v>
      </c>
      <c r="K305" s="168">
        <f t="shared" si="98"/>
        <v>117.54136909252935</v>
      </c>
      <c r="L305" s="168">
        <f t="shared" si="98"/>
        <v>102.5523667781182</v>
      </c>
      <c r="M305" s="168">
        <f t="shared" si="98"/>
        <v>126.59143533246561</v>
      </c>
      <c r="N305" s="168">
        <f t="shared" si="98"/>
        <v>124.19734627967784</v>
      </c>
      <c r="O305" s="168" t="e">
        <f t="shared" si="98"/>
        <v>#VALUE!</v>
      </c>
      <c r="P305" s="168">
        <f t="shared" si="98"/>
        <v>0</v>
      </c>
    </row>
    <row r="306" spans="3:16" s="141" customFormat="1" ht="13.2" outlineLevel="2">
      <c r="C306" s="165"/>
      <c r="E306" s="209" t="str">
        <f t="shared" ref="E306:P306" si="99" xml:space="preserve"> E$303</f>
        <v>Time value of money factor - WN</v>
      </c>
      <c r="F306" s="209">
        <f t="shared" si="99"/>
        <v>0</v>
      </c>
      <c r="G306" s="209" t="str">
        <f t="shared" si="99"/>
        <v>Factor</v>
      </c>
      <c r="H306" s="209">
        <f t="shared" si="99"/>
        <v>0</v>
      </c>
      <c r="I306" s="168">
        <f t="shared" si="99"/>
        <v>0</v>
      </c>
      <c r="J306" s="168">
        <f t="shared" si="99"/>
        <v>1</v>
      </c>
      <c r="K306" s="168">
        <f t="shared" si="99"/>
        <v>1.122016155346969</v>
      </c>
      <c r="L306" s="168">
        <f t="shared" si="99"/>
        <v>1.0901828170879997</v>
      </c>
      <c r="M306" s="168">
        <f t="shared" si="99"/>
        <v>1.0592526399999997</v>
      </c>
      <c r="N306" s="168">
        <f t="shared" si="99"/>
        <v>1.0291999999999999</v>
      </c>
      <c r="O306" s="168">
        <f t="shared" si="99"/>
        <v>1</v>
      </c>
      <c r="P306" s="168">
        <f t="shared" si="99"/>
        <v>1</v>
      </c>
    </row>
    <row r="307" spans="3:16" s="141" customFormat="1" ht="13.2" outlineLevel="2">
      <c r="C307" s="165"/>
      <c r="E307" s="141" t="s">
        <v>360</v>
      </c>
      <c r="F307" s="172"/>
      <c r="G307" s="141" t="s">
        <v>116</v>
      </c>
      <c r="H307" s="172" t="e">
        <f xml:space="preserve"> SUM(J307:P307)</f>
        <v>#VALUE!</v>
      </c>
      <c r="J307" s="172">
        <f t="shared" ref="J307:P307" si="100" xml:space="preserve"> J305 * J306</f>
        <v>0</v>
      </c>
      <c r="K307" s="172">
        <f t="shared" si="100"/>
        <v>131.88331504341883</v>
      </c>
      <c r="L307" s="172">
        <f t="shared" si="100"/>
        <v>111.80082811321068</v>
      </c>
      <c r="M307" s="172">
        <f t="shared" si="100"/>
        <v>134.09231207730343</v>
      </c>
      <c r="N307" s="172">
        <f t="shared" si="100"/>
        <v>127.82390879104443</v>
      </c>
      <c r="O307" s="172" t="e">
        <f t="shared" si="100"/>
        <v>#VALUE!</v>
      </c>
      <c r="P307" s="172">
        <f t="shared" si="100"/>
        <v>0</v>
      </c>
    </row>
    <row r="308" spans="3:16" s="141" customFormat="1" ht="13.2" outlineLevel="2">
      <c r="C308" s="165"/>
      <c r="E308" s="141" t="s">
        <v>361</v>
      </c>
      <c r="F308" s="172" t="e">
        <f xml:space="preserve"> $H307</f>
        <v>#VALUE!</v>
      </c>
      <c r="G308" s="143" t="s">
        <v>116</v>
      </c>
    </row>
    <row r="309" spans="3:16" s="141" customFormat="1" ht="13.2" outlineLevel="2">
      <c r="C309" s="165"/>
      <c r="F309" s="172"/>
      <c r="G309" s="143"/>
    </row>
    <row r="310" spans="3:16" s="141" customFormat="1" ht="13.2" outlineLevel="2">
      <c r="C310" s="165"/>
      <c r="D310" s="165" t="s">
        <v>326</v>
      </c>
      <c r="H310" s="172"/>
      <c r="J310" s="168"/>
      <c r="K310" s="168"/>
      <c r="L310" s="168"/>
      <c r="M310" s="168"/>
      <c r="N310" s="168"/>
      <c r="O310" s="168"/>
      <c r="P310" s="168"/>
    </row>
    <row r="311" spans="3:16" s="141" customFormat="1" ht="13.2" outlineLevel="2">
      <c r="E311" s="213" t="str">
        <f>E308</f>
        <v>Total variance to forecast net totex for cost sharing - WN</v>
      </c>
      <c r="F311" s="213" t="e">
        <f>F308</f>
        <v>#VALUE!</v>
      </c>
      <c r="G311" s="213" t="str">
        <f>G308</f>
        <v>£m</v>
      </c>
    </row>
    <row r="312" spans="3:16" s="141" customFormat="1" ht="13.2" outlineLevel="2">
      <c r="E312" s="141" t="e">
        <f>E$45</f>
        <v>#VALUE!</v>
      </c>
      <c r="F312" s="207" t="e">
        <f>F$45</f>
        <v>#VALUE!</v>
      </c>
      <c r="G312" s="141" t="str">
        <f>G$45</f>
        <v>%</v>
      </c>
    </row>
    <row r="313" spans="3:16" s="141" customFormat="1" ht="13.2" outlineLevel="2">
      <c r="E313" s="141" t="s">
        <v>622</v>
      </c>
      <c r="F313" s="213" t="e">
        <f xml:space="preserve"> F311 * (1-F312)</f>
        <v>#VALUE!</v>
      </c>
      <c r="G313" s="141" t="s">
        <v>116</v>
      </c>
    </row>
    <row r="314" spans="3:16" s="141" customFormat="1" ht="13.2" outlineLevel="2">
      <c r="E314" s="279"/>
      <c r="F314" s="198"/>
      <c r="G314" s="279"/>
    </row>
    <row r="315" spans="3:16" s="141" customFormat="1" ht="13.2" outlineLevel="2">
      <c r="E315" s="142" t="str">
        <f xml:space="preserve"> InpActive!E$98</f>
        <v>Ex ante allowance above Ofwat forecast  - Water Network - Real</v>
      </c>
      <c r="F315" s="186">
        <f xml:space="preserve"> InpActive!F$98</f>
        <v>0</v>
      </c>
      <c r="G315" s="142" t="str">
        <f xml:space="preserve"> InpActive!G$98</f>
        <v>£m</v>
      </c>
    </row>
    <row r="316" spans="3:16" s="141" customFormat="1" ht="13.2" outlineLevel="2">
      <c r="E316" s="141" t="str">
        <f xml:space="preserve"> E$279</f>
        <v>Totex profile - Cost Sharing - WN</v>
      </c>
      <c r="F316" s="209">
        <f t="shared" ref="F316:P316" si="101" xml:space="preserve"> F$279</f>
        <v>0</v>
      </c>
      <c r="G316" s="141" t="str">
        <f t="shared" si="101"/>
        <v>%</v>
      </c>
      <c r="H316" s="203">
        <f t="shared" si="101"/>
        <v>1</v>
      </c>
      <c r="I316" s="168">
        <f t="shared" si="101"/>
        <v>0</v>
      </c>
      <c r="J316" s="174">
        <f t="shared" si="101"/>
        <v>0</v>
      </c>
      <c r="K316" s="174">
        <f t="shared" si="101"/>
        <v>0.21007924341097162</v>
      </c>
      <c r="L316" s="174">
        <f t="shared" si="101"/>
        <v>0.20392423165414275</v>
      </c>
      <c r="M316" s="174">
        <f t="shared" si="101"/>
        <v>0.20474405812732868</v>
      </c>
      <c r="N316" s="174">
        <f t="shared" si="101"/>
        <v>0.19616507285023937</v>
      </c>
      <c r="O316" s="174">
        <f t="shared" si="101"/>
        <v>0.1850873939573176</v>
      </c>
      <c r="P316" s="174">
        <f t="shared" si="101"/>
        <v>0</v>
      </c>
    </row>
    <row r="317" spans="3:16" s="141" customFormat="1" ht="13.2" outlineLevel="2">
      <c r="E317" s="141" t="s">
        <v>362</v>
      </c>
      <c r="G317" s="141" t="s">
        <v>116</v>
      </c>
      <c r="H317" s="172">
        <f xml:space="preserve"> SUM(J317:P317)</f>
        <v>0</v>
      </c>
      <c r="J317" s="168">
        <f t="shared" ref="J317:P317" si="102" xml:space="preserve"> J316 * $F315</f>
        <v>0</v>
      </c>
      <c r="K317" s="168">
        <f t="shared" si="102"/>
        <v>0</v>
      </c>
      <c r="L317" s="168">
        <f t="shared" si="102"/>
        <v>0</v>
      </c>
      <c r="M317" s="168">
        <f t="shared" si="102"/>
        <v>0</v>
      </c>
      <c r="N317" s="168">
        <f t="shared" si="102"/>
        <v>0</v>
      </c>
      <c r="O317" s="168">
        <f t="shared" si="102"/>
        <v>0</v>
      </c>
      <c r="P317" s="168">
        <f t="shared" si="102"/>
        <v>0</v>
      </c>
    </row>
    <row r="318" spans="3:16" s="141" customFormat="1" ht="13.2" outlineLevel="2">
      <c r="E318" s="279"/>
      <c r="F318" s="198"/>
      <c r="G318" s="279"/>
    </row>
    <row r="319" spans="3:16" s="141" customFormat="1" ht="13.2" outlineLevel="2">
      <c r="E319" s="213" t="str">
        <f t="shared" ref="E319:P319" si="103" xml:space="preserve"> E$317</f>
        <v>Ex ante allowance profiled - WN - Real</v>
      </c>
      <c r="F319" s="213">
        <f t="shared" si="103"/>
        <v>0</v>
      </c>
      <c r="G319" s="213" t="str">
        <f t="shared" si="103"/>
        <v>£m</v>
      </c>
      <c r="H319" s="213">
        <f t="shared" si="103"/>
        <v>0</v>
      </c>
      <c r="I319" s="196">
        <f t="shared" si="103"/>
        <v>0</v>
      </c>
      <c r="J319" s="196">
        <f t="shared" si="103"/>
        <v>0</v>
      </c>
      <c r="K319" s="196">
        <f t="shared" si="103"/>
        <v>0</v>
      </c>
      <c r="L319" s="196">
        <f t="shared" si="103"/>
        <v>0</v>
      </c>
      <c r="M319" s="196">
        <f t="shared" si="103"/>
        <v>0</v>
      </c>
      <c r="N319" s="196">
        <f t="shared" si="103"/>
        <v>0</v>
      </c>
      <c r="O319" s="196">
        <f t="shared" si="103"/>
        <v>0</v>
      </c>
      <c r="P319" s="196">
        <f t="shared" si="103"/>
        <v>0</v>
      </c>
    </row>
    <row r="320" spans="3:16" s="141" customFormat="1" ht="13.2" outlineLevel="2">
      <c r="E320" s="209" t="str">
        <f t="shared" ref="E320:P320" si="104" xml:space="preserve"> E$303</f>
        <v>Time value of money factor - WN</v>
      </c>
      <c r="F320" s="209">
        <f t="shared" si="104"/>
        <v>0</v>
      </c>
      <c r="G320" s="209" t="str">
        <f t="shared" si="104"/>
        <v>Factor</v>
      </c>
      <c r="H320" s="209">
        <f t="shared" si="104"/>
        <v>0</v>
      </c>
      <c r="I320" s="168">
        <f t="shared" si="104"/>
        <v>0</v>
      </c>
      <c r="J320" s="168">
        <f t="shared" si="104"/>
        <v>1</v>
      </c>
      <c r="K320" s="168">
        <f t="shared" si="104"/>
        <v>1.122016155346969</v>
      </c>
      <c r="L320" s="168">
        <f t="shared" si="104"/>
        <v>1.0901828170879997</v>
      </c>
      <c r="M320" s="168">
        <f t="shared" si="104"/>
        <v>1.0592526399999997</v>
      </c>
      <c r="N320" s="168">
        <f t="shared" si="104"/>
        <v>1.0291999999999999</v>
      </c>
      <c r="O320" s="168">
        <f t="shared" si="104"/>
        <v>1</v>
      </c>
      <c r="P320" s="168">
        <f t="shared" si="104"/>
        <v>1</v>
      </c>
    </row>
    <row r="321" spans="5:16" s="141" customFormat="1" ht="13.2" outlineLevel="2">
      <c r="E321" s="213" t="s">
        <v>363</v>
      </c>
      <c r="F321" s="198"/>
      <c r="G321" s="141" t="s">
        <v>116</v>
      </c>
      <c r="H321" s="172">
        <f xml:space="preserve"> SUM(J321:P321)</f>
        <v>0</v>
      </c>
      <c r="J321" s="212">
        <f t="shared" ref="J321:P321" si="105" xml:space="preserve"> J319 * J320</f>
        <v>0</v>
      </c>
      <c r="K321" s="212">
        <f t="shared" si="105"/>
        <v>0</v>
      </c>
      <c r="L321" s="212">
        <f t="shared" si="105"/>
        <v>0</v>
      </c>
      <c r="M321" s="212">
        <f t="shared" si="105"/>
        <v>0</v>
      </c>
      <c r="N321" s="212">
        <f t="shared" si="105"/>
        <v>0</v>
      </c>
      <c r="O321" s="212">
        <f t="shared" si="105"/>
        <v>0</v>
      </c>
      <c r="P321" s="212">
        <f t="shared" si="105"/>
        <v>0</v>
      </c>
    </row>
    <row r="322" spans="5:16" s="141" customFormat="1" ht="13.2" outlineLevel="2">
      <c r="E322" s="143" t="s">
        <v>364</v>
      </c>
      <c r="F322" s="177">
        <f xml:space="preserve"> H321</f>
        <v>0</v>
      </c>
      <c r="G322" s="143" t="s">
        <v>116</v>
      </c>
    </row>
    <row r="323" spans="5:16" s="141" customFormat="1" ht="13.2" outlineLevel="2">
      <c r="E323" s="279"/>
      <c r="F323" s="198"/>
      <c r="G323" s="279"/>
    </row>
    <row r="324" spans="5:16" s="141" customFormat="1" ht="13.2" outlineLevel="2">
      <c r="E324" s="186" t="str">
        <f>InpActive!E$105</f>
        <v>Actuals for CMA excluded items - WN - nominal</v>
      </c>
      <c r="F324" s="186">
        <f>InpActive!F$105</f>
        <v>0</v>
      </c>
      <c r="G324" s="186" t="str">
        <f>InpActive!G$105</f>
        <v>£m</v>
      </c>
      <c r="H324" s="186">
        <f>InpActive!H$105</f>
        <v>0</v>
      </c>
      <c r="I324" s="186">
        <f>InpActive!I$105</f>
        <v>0</v>
      </c>
      <c r="J324" s="186">
        <f>InpActive!J$105</f>
        <v>0</v>
      </c>
      <c r="K324" s="186">
        <f>InpActive!K$105</f>
        <v>0</v>
      </c>
      <c r="L324" s="186">
        <f>InpActive!L$105</f>
        <v>0</v>
      </c>
      <c r="M324" s="186">
        <f>InpActive!M$105</f>
        <v>0</v>
      </c>
      <c r="N324" s="186">
        <f>InpActive!N$105</f>
        <v>0</v>
      </c>
      <c r="O324" s="186">
        <f>InpActive!O$105</f>
        <v>0</v>
      </c>
      <c r="P324" s="186">
        <f>InpActive!P$105</f>
        <v>0</v>
      </c>
    </row>
    <row r="325" spans="5:16" s="141" customFormat="1" ht="13.2" outlineLevel="2">
      <c r="E325" s="171" t="str">
        <f>Index!E$43</f>
        <v>CPI(H): Fin year average - inflate from base year 2017-18 average - CALC</v>
      </c>
      <c r="F325" s="186">
        <f>Index!F$43</f>
        <v>0</v>
      </c>
      <c r="G325" s="171" t="str">
        <f>Index!G$43</f>
        <v>%</v>
      </c>
      <c r="H325" s="186">
        <f>Index!H$43</f>
        <v>0</v>
      </c>
      <c r="I325" s="169">
        <f>Index!I$43</f>
        <v>0</v>
      </c>
      <c r="J325" s="160">
        <f>Index!J$43</f>
        <v>1.0386214616983847</v>
      </c>
      <c r="K325" s="160">
        <f>Index!K$43</f>
        <v>1.0469374700143934</v>
      </c>
      <c r="L325" s="160">
        <f>Index!L$43</f>
        <v>1.0853990084759317</v>
      </c>
      <c r="M325" s="160">
        <f>Index!M$43</f>
        <v>1.1806332960179113</v>
      </c>
      <c r="N325" s="160">
        <f>Index!N$43</f>
        <v>1.2461218615064769</v>
      </c>
      <c r="O325" s="160">
        <f>Index!O$43</f>
        <v>1.2833839756916681</v>
      </c>
      <c r="P325" s="160">
        <f>Index!P$43</f>
        <v>1.3140892371661603</v>
      </c>
    </row>
    <row r="326" spans="5:16" s="141" customFormat="1" ht="13.2" outlineLevel="2">
      <c r="E326" s="141" t="s">
        <v>503</v>
      </c>
      <c r="G326" s="141" t="s">
        <v>116</v>
      </c>
      <c r="J326" s="173">
        <f xml:space="preserve"> J324 / J325</f>
        <v>0</v>
      </c>
      <c r="K326" s="173">
        <f xml:space="preserve"> K324 / K325</f>
        <v>0</v>
      </c>
      <c r="L326" s="173">
        <f t="shared" ref="L326:P326" si="106" xml:space="preserve"> L324 / L325</f>
        <v>0</v>
      </c>
      <c r="M326" s="173">
        <f t="shared" si="106"/>
        <v>0</v>
      </c>
      <c r="N326" s="173">
        <f t="shared" si="106"/>
        <v>0</v>
      </c>
      <c r="O326" s="173">
        <f t="shared" si="106"/>
        <v>0</v>
      </c>
      <c r="P326" s="173">
        <f t="shared" si="106"/>
        <v>0</v>
      </c>
    </row>
    <row r="327" spans="5:16" s="141" customFormat="1" ht="13.2" outlineLevel="2"/>
    <row r="328" spans="5:16" s="141" customFormat="1" ht="13.2" outlineLevel="2">
      <c r="E328" s="186" t="str">
        <f>InpActive!E$106</f>
        <v>Allowance for CMA excluded items - WN - real</v>
      </c>
      <c r="F328" s="186">
        <f>InpActive!F$106</f>
        <v>0</v>
      </c>
      <c r="G328" s="186" t="str">
        <f>InpActive!G$106</f>
        <v>£m</v>
      </c>
      <c r="H328" s="186">
        <f>InpActive!H$106</f>
        <v>0</v>
      </c>
      <c r="I328" s="186">
        <f>InpActive!I$106</f>
        <v>0</v>
      </c>
      <c r="J328" s="186">
        <f>InpActive!J$106</f>
        <v>0</v>
      </c>
      <c r="K328" s="186">
        <f>InpActive!K$106</f>
        <v>0</v>
      </c>
      <c r="L328" s="186">
        <f>InpActive!L$106</f>
        <v>0</v>
      </c>
      <c r="M328" s="186">
        <f>InpActive!M$106</f>
        <v>0</v>
      </c>
      <c r="N328" s="186">
        <f>InpActive!N$106</f>
        <v>0</v>
      </c>
      <c r="O328" s="186">
        <f>InpActive!O$106</f>
        <v>0</v>
      </c>
      <c r="P328" s="186">
        <f>InpActive!P$106</f>
        <v>0</v>
      </c>
    </row>
    <row r="329" spans="5:16" s="141" customFormat="1" ht="13.2" outlineLevel="2">
      <c r="E329" s="168" t="str">
        <f>E326</f>
        <v>Actuals for CMA excluded items - WN - real</v>
      </c>
      <c r="F329" s="168">
        <f t="shared" ref="F329:J329" si="107">F326</f>
        <v>0</v>
      </c>
      <c r="G329" s="168" t="str">
        <f t="shared" si="107"/>
        <v>£m</v>
      </c>
      <c r="H329" s="168">
        <f t="shared" si="107"/>
        <v>0</v>
      </c>
      <c r="I329" s="168">
        <f t="shared" si="107"/>
        <v>0</v>
      </c>
      <c r="J329" s="168">
        <f t="shared" si="107"/>
        <v>0</v>
      </c>
      <c r="K329" s="168">
        <f t="shared" ref="K329" si="108">K326</f>
        <v>0</v>
      </c>
      <c r="L329" s="168">
        <f t="shared" ref="L329:P329" si="109">L326</f>
        <v>0</v>
      </c>
      <c r="M329" s="168">
        <f t="shared" si="109"/>
        <v>0</v>
      </c>
      <c r="N329" s="168">
        <f t="shared" si="109"/>
        <v>0</v>
      </c>
      <c r="O329" s="168">
        <f t="shared" si="109"/>
        <v>0</v>
      </c>
      <c r="P329" s="168">
        <f t="shared" si="109"/>
        <v>0</v>
      </c>
    </row>
    <row r="330" spans="5:16" s="141" customFormat="1" ht="13.2" outlineLevel="2">
      <c r="E330" s="168" t="s">
        <v>504</v>
      </c>
      <c r="F330" s="168"/>
      <c r="G330" s="168" t="s">
        <v>116</v>
      </c>
      <c r="H330" s="168">
        <f xml:space="preserve"> SUM(J330:P330)</f>
        <v>0</v>
      </c>
      <c r="I330" s="168"/>
      <c r="J330" s="168">
        <f t="shared" ref="J330" si="110">J329-J328</f>
        <v>0</v>
      </c>
      <c r="K330" s="168">
        <f>K329-K328</f>
        <v>0</v>
      </c>
      <c r="L330" s="168">
        <f t="shared" ref="L330:P330" si="111">L329-L328</f>
        <v>0</v>
      </c>
      <c r="M330" s="168">
        <f t="shared" si="111"/>
        <v>0</v>
      </c>
      <c r="N330" s="168">
        <f t="shared" si="111"/>
        <v>0</v>
      </c>
      <c r="O330" s="168">
        <f t="shared" si="111"/>
        <v>0</v>
      </c>
      <c r="P330" s="168">
        <f t="shared" si="111"/>
        <v>0</v>
      </c>
    </row>
    <row r="331" spans="5:16" s="141" customFormat="1" ht="13.2" outlineLevel="2">
      <c r="E331" s="168"/>
      <c r="F331" s="168"/>
      <c r="G331" s="168"/>
      <c r="H331" s="168"/>
      <c r="I331" s="168"/>
      <c r="J331" s="168"/>
      <c r="K331" s="168"/>
      <c r="L331" s="168"/>
      <c r="M331" s="168"/>
      <c r="N331" s="168"/>
      <c r="O331" s="168"/>
      <c r="P331" s="168"/>
    </row>
    <row r="332" spans="5:16" s="141" customFormat="1" ht="13.2" outlineLevel="2">
      <c r="E332" s="168"/>
      <c r="F332" s="168"/>
      <c r="G332" s="168"/>
      <c r="H332" s="168"/>
      <c r="I332" s="168"/>
      <c r="J332" s="168"/>
      <c r="K332" s="168"/>
      <c r="L332" s="168"/>
      <c r="M332" s="168"/>
      <c r="N332" s="168"/>
      <c r="O332" s="168"/>
      <c r="P332" s="168"/>
    </row>
    <row r="333" spans="5:16" s="141" customFormat="1" ht="13.2" outlineLevel="2">
      <c r="E333" s="305" t="str">
        <f xml:space="preserve"> E$330</f>
        <v>Variance to allowances for CMA excluded items - WN - real</v>
      </c>
      <c r="F333" s="305">
        <f t="shared" ref="F333:P333" si="112" xml:space="preserve"> F$330</f>
        <v>0</v>
      </c>
      <c r="G333" s="305" t="str">
        <f t="shared" si="112"/>
        <v>£m</v>
      </c>
      <c r="H333" s="305">
        <f t="shared" si="112"/>
        <v>0</v>
      </c>
      <c r="I333" s="305">
        <f t="shared" si="112"/>
        <v>0</v>
      </c>
      <c r="J333" s="305">
        <f xml:space="preserve"> J$330</f>
        <v>0</v>
      </c>
      <c r="K333" s="305">
        <f t="shared" si="112"/>
        <v>0</v>
      </c>
      <c r="L333" s="305">
        <f t="shared" si="112"/>
        <v>0</v>
      </c>
      <c r="M333" s="305">
        <f t="shared" si="112"/>
        <v>0</v>
      </c>
      <c r="N333" s="305">
        <f t="shared" si="112"/>
        <v>0</v>
      </c>
      <c r="O333" s="305">
        <f t="shared" si="112"/>
        <v>0</v>
      </c>
      <c r="P333" s="305">
        <f t="shared" si="112"/>
        <v>0</v>
      </c>
    </row>
    <row r="334" spans="5:16" s="141" customFormat="1" ht="13.2" outlineLevel="2">
      <c r="E334" s="209" t="str">
        <f t="shared" ref="E334:P334" si="113" xml:space="preserve"> E$303</f>
        <v>Time value of money factor - WN</v>
      </c>
      <c r="F334" s="209">
        <f t="shared" si="113"/>
        <v>0</v>
      </c>
      <c r="G334" s="209" t="str">
        <f t="shared" si="113"/>
        <v>Factor</v>
      </c>
      <c r="H334" s="209">
        <f t="shared" si="113"/>
        <v>0</v>
      </c>
      <c r="I334" s="168">
        <f t="shared" si="113"/>
        <v>0</v>
      </c>
      <c r="J334" s="168">
        <f t="shared" si="113"/>
        <v>1</v>
      </c>
      <c r="K334" s="168">
        <f t="shared" si="113"/>
        <v>1.122016155346969</v>
      </c>
      <c r="L334" s="168">
        <f t="shared" si="113"/>
        <v>1.0901828170879997</v>
      </c>
      <c r="M334" s="168">
        <f t="shared" si="113"/>
        <v>1.0592526399999997</v>
      </c>
      <c r="N334" s="168">
        <f t="shared" si="113"/>
        <v>1.0291999999999999</v>
      </c>
      <c r="O334" s="168">
        <f t="shared" si="113"/>
        <v>1</v>
      </c>
      <c r="P334" s="168">
        <f t="shared" si="113"/>
        <v>1</v>
      </c>
    </row>
    <row r="335" spans="5:16" s="141" customFormat="1" ht="13.2" outlineLevel="2">
      <c r="E335" s="141" t="s">
        <v>620</v>
      </c>
      <c r="F335" s="172"/>
      <c r="G335" s="141" t="s">
        <v>116</v>
      </c>
      <c r="H335" s="172">
        <f xml:space="preserve"> SUM(J335:P335)</f>
        <v>0</v>
      </c>
      <c r="J335" s="172">
        <f t="shared" ref="J335:P335" si="114" xml:space="preserve"> J333 * J334</f>
        <v>0</v>
      </c>
      <c r="K335" s="172">
        <f t="shared" si="114"/>
        <v>0</v>
      </c>
      <c r="L335" s="172">
        <f t="shared" si="114"/>
        <v>0</v>
      </c>
      <c r="M335" s="172">
        <f t="shared" si="114"/>
        <v>0</v>
      </c>
      <c r="N335" s="172">
        <f t="shared" si="114"/>
        <v>0</v>
      </c>
      <c r="O335" s="172">
        <f t="shared" si="114"/>
        <v>0</v>
      </c>
      <c r="P335" s="172">
        <f t="shared" si="114"/>
        <v>0</v>
      </c>
    </row>
    <row r="336" spans="5:16" s="141" customFormat="1" ht="13.2" outlineLevel="2">
      <c r="E336" s="141" t="s">
        <v>505</v>
      </c>
      <c r="F336" s="172">
        <f xml:space="preserve"> $H335</f>
        <v>0</v>
      </c>
      <c r="G336" s="143" t="s">
        <v>116</v>
      </c>
    </row>
    <row r="337" spans="3:7" s="141" customFormat="1" ht="13.2" outlineLevel="2">
      <c r="E337" s="279"/>
      <c r="F337" s="198"/>
      <c r="G337" s="279"/>
    </row>
    <row r="338" spans="3:7" s="141" customFormat="1" ht="13.2" outlineLevel="2">
      <c r="E338" s="143" t="str">
        <f>E336</f>
        <v>Total variance to allowances for CMA excluded items - WN - real</v>
      </c>
      <c r="F338" s="172">
        <f t="shared" ref="F338:G338" si="115">F336</f>
        <v>0</v>
      </c>
      <c r="G338" s="143" t="str">
        <f t="shared" si="115"/>
        <v>£m</v>
      </c>
    </row>
    <row r="339" spans="3:7" s="141" customFormat="1" ht="13.2" outlineLevel="2">
      <c r="E339" s="142" t="str">
        <f>InpActive!E107</f>
        <v>CMA excluded items sharing rate - WN - real</v>
      </c>
      <c r="F339" s="280">
        <f>InpActive!F107</f>
        <v>0</v>
      </c>
      <c r="G339" s="142" t="str">
        <f>InpActive!G107</f>
        <v>%</v>
      </c>
    </row>
    <row r="340" spans="3:7" s="141" customFormat="1" ht="13.2" outlineLevel="2">
      <c r="E340" s="143" t="s">
        <v>638</v>
      </c>
      <c r="F340" s="167">
        <f>(F338* F339) * -1</f>
        <v>0</v>
      </c>
      <c r="G340" s="143" t="s">
        <v>116</v>
      </c>
    </row>
    <row r="341" spans="3:7" s="141" customFormat="1" ht="13.2" outlineLevel="2">
      <c r="E341" s="279"/>
      <c r="F341" s="198"/>
      <c r="G341" s="279"/>
    </row>
    <row r="342" spans="3:7" s="141" customFormat="1" ht="13.2" outlineLevel="2">
      <c r="E342" s="143" t="str">
        <f>E313</f>
        <v>Active adjustment for cost sharing - Net totex for cost sharing - WN - Real</v>
      </c>
      <c r="F342" s="213" t="e">
        <f>F313</f>
        <v>#VALUE!</v>
      </c>
      <c r="G342" s="143" t="str">
        <f>G313</f>
        <v>£m</v>
      </c>
    </row>
    <row r="343" spans="3:7" s="141" customFormat="1" ht="13.2" outlineLevel="2">
      <c r="E343" s="284" t="str">
        <f xml:space="preserve"> E$322</f>
        <v>NPV adjusted ex ante allowance - WN - Real</v>
      </c>
      <c r="F343" s="213">
        <f xml:space="preserve"> F$322</f>
        <v>0</v>
      </c>
      <c r="G343" s="284" t="str">
        <f xml:space="preserve"> G$322</f>
        <v>£m</v>
      </c>
    </row>
    <row r="344" spans="3:7" s="141" customFormat="1" ht="13.2" outlineLevel="2">
      <c r="E344" s="143" t="str">
        <f>E257</f>
        <v>(Under)/Overfunded wage related totex at PR19 - WN</v>
      </c>
      <c r="F344" s="213">
        <f>F257</f>
        <v>10.386117913056673</v>
      </c>
      <c r="G344" s="143" t="str">
        <f>G257</f>
        <v>£m</v>
      </c>
    </row>
    <row r="345" spans="3:7" s="141" customFormat="1" ht="13.2" outlineLevel="2">
      <c r="E345" s="143" t="str">
        <f>E340</f>
        <v>Allowable adjustment for CMA excluded items - WN - Real</v>
      </c>
      <c r="F345" s="213">
        <f t="shared" ref="F345:G345" si="116">F340</f>
        <v>0</v>
      </c>
      <c r="G345" s="143" t="str">
        <f t="shared" si="116"/>
        <v>£m</v>
      </c>
    </row>
    <row r="346" spans="3:7" s="141" customFormat="1" ht="13.2" outlineLevel="2">
      <c r="E346" s="196" t="str">
        <f>E269</f>
        <v>Total Performance related pay recovery mechanism adjustment  - WN - real</v>
      </c>
      <c r="F346" s="196">
        <f t="shared" ref="F346:G346" si="117">F269</f>
        <v>0</v>
      </c>
      <c r="G346" s="196" t="str">
        <f t="shared" si="117"/>
        <v>£m</v>
      </c>
    </row>
    <row r="347" spans="3:7" s="141" customFormat="1" ht="13.2" outlineLevel="2">
      <c r="E347" s="279" t="s">
        <v>365</v>
      </c>
      <c r="F347" s="285" t="e">
        <f xml:space="preserve"> F342 - SUM(F343:F345) + F346</f>
        <v>#VALUE!</v>
      </c>
      <c r="G347" s="279" t="s">
        <v>116</v>
      </c>
    </row>
    <row r="348" spans="3:7" s="141" customFormat="1" ht="13.2" outlineLevel="1">
      <c r="F348" s="167"/>
    </row>
    <row r="349" spans="3:7" s="141" customFormat="1" ht="13.2" outlineLevel="1" collapsed="1">
      <c r="C349" s="3" t="s">
        <v>332</v>
      </c>
      <c r="F349" s="167"/>
    </row>
    <row r="350" spans="3:7" s="141" customFormat="1" ht="13.2" hidden="1" outlineLevel="2">
      <c r="F350" s="167"/>
    </row>
    <row r="351" spans="3:7" s="141" customFormat="1" ht="13.2" hidden="1" outlineLevel="2">
      <c r="E351" s="186" t="str">
        <f xml:space="preserve"> InpActive!E$101</f>
        <v>Business retail bad debt liability due to covid liquidity measures - WN - real</v>
      </c>
      <c r="F351" s="186">
        <f xml:space="preserve"> InpActive!F$101</f>
        <v>0</v>
      </c>
      <c r="G351" s="186" t="str">
        <f xml:space="preserve"> InpActive!G$101</f>
        <v>£m</v>
      </c>
    </row>
    <row r="352" spans="3:7" s="141" customFormat="1" ht="13.2" hidden="1" outlineLevel="2">
      <c r="E352" s="141" t="e">
        <f>E$45</f>
        <v>#VALUE!</v>
      </c>
      <c r="F352" s="207" t="e">
        <f>F$45</f>
        <v>#VALUE!</v>
      </c>
      <c r="G352" s="278" t="str">
        <f>G$45</f>
        <v>%</v>
      </c>
    </row>
    <row r="353" spans="3:7" s="141" customFormat="1" ht="13.2" hidden="1" outlineLevel="2">
      <c r="E353" s="141" t="s">
        <v>366</v>
      </c>
      <c r="F353" s="167" t="e">
        <f xml:space="preserve"> F351 * (1-F352)</f>
        <v>#VALUE!</v>
      </c>
      <c r="G353" s="141" t="s">
        <v>116</v>
      </c>
    </row>
    <row r="354" spans="3:7" s="141" customFormat="1" ht="13.2" hidden="1" outlineLevel="2">
      <c r="F354" s="167"/>
    </row>
    <row r="355" spans="3:7" s="141" customFormat="1" ht="13.2" hidden="1" outlineLevel="2">
      <c r="E355" s="186" t="str">
        <f xml:space="preserve"> InpActive!E$102</f>
        <v>Total Wholesaler Liability - WN - real</v>
      </c>
      <c r="F355" s="186">
        <f xml:space="preserve"> InpActive!F$102</f>
        <v>0</v>
      </c>
      <c r="G355" s="186" t="str">
        <f xml:space="preserve"> InpActive!G$102</f>
        <v>£m</v>
      </c>
    </row>
    <row r="356" spans="3:7" s="141" customFormat="1" ht="13.2" hidden="1" outlineLevel="2">
      <c r="E356" s="141" t="e">
        <f>E$45</f>
        <v>#VALUE!</v>
      </c>
      <c r="F356" s="207" t="e">
        <f>F$45</f>
        <v>#VALUE!</v>
      </c>
      <c r="G356" s="278" t="str">
        <f>G$45</f>
        <v>%</v>
      </c>
    </row>
    <row r="357" spans="3:7" s="141" customFormat="1" ht="13.2" hidden="1" outlineLevel="2">
      <c r="E357" s="141" t="s">
        <v>367</v>
      </c>
      <c r="F357" s="167" t="e">
        <f xml:space="preserve"> F355 * (F356)</f>
        <v>#VALUE!</v>
      </c>
      <c r="G357" s="141" t="s">
        <v>116</v>
      </c>
    </row>
    <row r="358" spans="3:7" s="141" customFormat="1" ht="13.2" hidden="1" outlineLevel="2">
      <c r="F358" s="167"/>
    </row>
    <row r="359" spans="3:7" s="141" customFormat="1" ht="13.2" hidden="1" outlineLevel="2">
      <c r="E359" s="186" t="str">
        <f xml:space="preserve"> InpActive!E$101</f>
        <v>Business retail bad debt liability due to covid liquidity measures - WN - real</v>
      </c>
      <c r="F359" s="186">
        <f xml:space="preserve"> InpActive!F$101</f>
        <v>0</v>
      </c>
      <c r="G359" s="186" t="str">
        <f xml:space="preserve"> InpActive!G$101</f>
        <v>£m</v>
      </c>
    </row>
    <row r="360" spans="3:7" s="141" customFormat="1" ht="13.2" hidden="1" outlineLevel="2">
      <c r="E360" s="141" t="str">
        <f xml:space="preserve"> E$357</f>
        <v>Wholesaler liability - WN</v>
      </c>
      <c r="F360" s="167" t="e">
        <f t="shared" ref="F360:G360" si="118" xml:space="preserve"> F$357</f>
        <v>#VALUE!</v>
      </c>
      <c r="G360" s="141" t="str">
        <f t="shared" si="118"/>
        <v>£m</v>
      </c>
    </row>
    <row r="361" spans="3:7" s="141" customFormat="1" ht="13.2" hidden="1" outlineLevel="2">
      <c r="E361" s="141" t="s">
        <v>335</v>
      </c>
      <c r="F361" s="167" t="e">
        <f xml:space="preserve"> F359 - F360</f>
        <v>#VALUE!</v>
      </c>
      <c r="G361" s="141" t="s">
        <v>116</v>
      </c>
    </row>
    <row r="362" spans="3:7" s="141" customFormat="1" ht="13.2" hidden="1" outlineLevel="2">
      <c r="F362" s="167"/>
    </row>
    <row r="363" spans="3:7" s="141" customFormat="1" ht="13.2" hidden="1" outlineLevel="2">
      <c r="E363" s="167" t="str">
        <f xml:space="preserve"> E361</f>
        <v>Customer Liability</v>
      </c>
      <c r="F363" s="167" t="e">
        <f xml:space="preserve"> F361</f>
        <v>#VALUE!</v>
      </c>
      <c r="G363" s="141" t="s">
        <v>116</v>
      </c>
    </row>
    <row r="364" spans="3:7" s="141" customFormat="1" ht="13.2" hidden="1" outlineLevel="2">
      <c r="E364" s="167" t="str">
        <f>E353</f>
        <v>Embedded customer share - WN</v>
      </c>
      <c r="F364" s="167" t="e">
        <f>F353</f>
        <v>#VALUE!</v>
      </c>
      <c r="G364" s="141" t="s">
        <v>116</v>
      </c>
    </row>
    <row r="365" spans="3:7" s="141" customFormat="1" ht="13.2" hidden="1" outlineLevel="2">
      <c r="E365" s="279" t="s">
        <v>368</v>
      </c>
      <c r="F365" s="198" t="e">
        <f xml:space="preserve"> IF(F363 &gt; F364, F363 - F364, 0)</f>
        <v>#VALUE!</v>
      </c>
      <c r="G365" s="279" t="s">
        <v>116</v>
      </c>
    </row>
    <row r="366" spans="3:7" s="141" customFormat="1" ht="13.2" outlineLevel="1">
      <c r="F366" s="167"/>
    </row>
    <row r="367" spans="3:7" s="141" customFormat="1" ht="13.2" outlineLevel="1">
      <c r="C367" s="3" t="s">
        <v>337</v>
      </c>
      <c r="F367" s="167"/>
    </row>
    <row r="368" spans="3:7" s="141" customFormat="1" ht="13.2" outlineLevel="2">
      <c r="F368" s="167"/>
    </row>
    <row r="369" spans="1:16" s="141" customFormat="1" ht="13.2" outlineLevel="2">
      <c r="E369" s="209" t="str">
        <f xml:space="preserve"> E$347</f>
        <v>Total adjustment for cost sharing after ex ante allowance - WN - Real</v>
      </c>
      <c r="F369" s="209" t="e">
        <f t="shared" ref="F369:G369" si="119" xml:space="preserve"> F$347</f>
        <v>#VALUE!</v>
      </c>
      <c r="G369" s="209" t="str">
        <f t="shared" si="119"/>
        <v>£m</v>
      </c>
    </row>
    <row r="370" spans="1:16" s="141" customFormat="1" ht="13.2" outlineLevel="2">
      <c r="E370" s="280" t="str">
        <f>InpActive!E$96</f>
        <v>Weighted average PAYG rate - WN</v>
      </c>
      <c r="F370" s="171">
        <f>InpActive!F$96</f>
        <v>0.71565857844619651</v>
      </c>
      <c r="G370" s="280" t="str">
        <f>InpActive!G$96</f>
        <v>%</v>
      </c>
    </row>
    <row r="371" spans="1:16" s="141" customFormat="1" ht="13.2" outlineLevel="2">
      <c r="E371" s="143" t="s">
        <v>369</v>
      </c>
      <c r="F371" s="283" t="e">
        <f xml:space="preserve"> F369 * $F$370</f>
        <v>#VALUE!</v>
      </c>
      <c r="G371" s="279" t="s">
        <v>116</v>
      </c>
    </row>
    <row r="372" spans="1:16" s="141" customFormat="1" ht="13.2" outlineLevel="2">
      <c r="E372" s="280"/>
      <c r="F372" s="280"/>
      <c r="G372" s="280"/>
    </row>
    <row r="373" spans="1:16" s="141" customFormat="1" ht="13.2" outlineLevel="2">
      <c r="E373" s="213" t="str">
        <f xml:space="preserve"> E371</f>
        <v>Cost sharing revenue exc bad debt adjustment- WN - Real</v>
      </c>
      <c r="F373" s="213" t="e">
        <f t="shared" ref="F373:G373" si="120" xml:space="preserve"> F371</f>
        <v>#VALUE!</v>
      </c>
      <c r="G373" s="213" t="str">
        <f t="shared" si="120"/>
        <v>£m</v>
      </c>
    </row>
    <row r="374" spans="1:16" s="141" customFormat="1" ht="13.2" outlineLevel="2">
      <c r="E374" s="213" t="str">
        <f>E365</f>
        <v>Wholesaler bad debt adjustment - WN</v>
      </c>
      <c r="F374" s="213" t="e">
        <f t="shared" ref="F374:G374" si="121">F365</f>
        <v>#VALUE!</v>
      </c>
      <c r="G374" s="213" t="str">
        <f t="shared" si="121"/>
        <v>£m</v>
      </c>
    </row>
    <row r="375" spans="1:16" s="141" customFormat="1" ht="13.2" outlineLevel="2">
      <c r="E375" s="279" t="s">
        <v>370</v>
      </c>
      <c r="F375" s="283" t="e">
        <f xml:space="preserve"> SUM(F373:F374)</f>
        <v>#VALUE!</v>
      </c>
      <c r="G375" s="279" t="s">
        <v>116</v>
      </c>
    </row>
    <row r="376" spans="1:16" s="141" customFormat="1" outlineLevel="2">
      <c r="E376"/>
      <c r="F376"/>
      <c r="G376"/>
    </row>
    <row r="377" spans="1:16" s="141" customFormat="1" ht="13.2" outlineLevel="2">
      <c r="E377" s="209" t="str">
        <f xml:space="preserve"> E$347</f>
        <v>Total adjustment for cost sharing after ex ante allowance - WN - Real</v>
      </c>
      <c r="F377" s="209" t="e">
        <f t="shared" ref="F377:G377" si="122" xml:space="preserve"> F$347</f>
        <v>#VALUE!</v>
      </c>
      <c r="G377" s="209" t="str">
        <f t="shared" si="122"/>
        <v>£m</v>
      </c>
    </row>
    <row r="378" spans="1:16" s="141" customFormat="1" ht="13.2" outlineLevel="2">
      <c r="E378" s="280" t="str">
        <f>InpActive!E$96</f>
        <v>Weighted average PAYG rate - WN</v>
      </c>
      <c r="F378" s="171">
        <f>InpActive!F$96</f>
        <v>0.71565857844619651</v>
      </c>
      <c r="G378" s="280" t="str">
        <f>InpActive!G$96</f>
        <v>%</v>
      </c>
    </row>
    <row r="379" spans="1:16" s="141" customFormat="1" ht="13.2" outlineLevel="2">
      <c r="E379" s="279" t="s">
        <v>371</v>
      </c>
      <c r="F379" s="283" t="e">
        <f xml:space="preserve"> F377 * (1 - $F$378)</f>
        <v>#VALUE!</v>
      </c>
      <c r="G379" s="279" t="s">
        <v>116</v>
      </c>
    </row>
    <row r="380" spans="1:16"/>
    <row r="381" spans="1:16" s="162" customFormat="1" ht="13.2">
      <c r="A381" s="166" t="s">
        <v>372</v>
      </c>
      <c r="B381" s="153"/>
      <c r="C381" s="153"/>
      <c r="D381" s="154"/>
      <c r="E381" s="155"/>
      <c r="F381" s="156"/>
      <c r="G381" s="156"/>
      <c r="H381" s="156"/>
      <c r="I381" s="157"/>
      <c r="J381" s="157"/>
      <c r="K381" s="157"/>
      <c r="L381" s="157"/>
      <c r="M381" s="157"/>
      <c r="N381" s="157"/>
      <c r="O381" s="157"/>
      <c r="P381" s="157"/>
    </row>
    <row r="382" spans="1:16" s="141" customFormat="1" ht="13.2" outlineLevel="1"/>
    <row r="383" spans="1:16" s="141" customFormat="1" ht="13.2" outlineLevel="1" collapsed="1">
      <c r="A383" s="139"/>
      <c r="C383" s="165" t="s">
        <v>293</v>
      </c>
      <c r="D383" s="139"/>
      <c r="E383" s="139"/>
      <c r="F383" s="139"/>
      <c r="G383" s="139"/>
      <c r="H383" s="152"/>
      <c r="I383" s="139"/>
      <c r="J383" s="139"/>
      <c r="K383" s="139"/>
      <c r="L383" s="139"/>
      <c r="M383" s="139"/>
      <c r="N383" s="139"/>
      <c r="O383" s="139"/>
      <c r="P383" s="139"/>
    </row>
    <row r="384" spans="1:16" s="141" customFormat="1" ht="13.2" hidden="1" outlineLevel="2"/>
    <row r="385" spans="4:16" s="141" customFormat="1" ht="13.2" hidden="1" outlineLevel="2">
      <c r="D385" s="3" t="s">
        <v>294</v>
      </c>
    </row>
    <row r="386" spans="4:16" s="141" customFormat="1" ht="13.2" hidden="1" outlineLevel="2">
      <c r="E386" s="142" t="str">
        <f xml:space="preserve"> InpActive!E$111</f>
        <v>Base Costs - WWN - Real</v>
      </c>
      <c r="F386" s="186">
        <f xml:space="preserve"> InpActive!F$111</f>
        <v>1839.1619720410561</v>
      </c>
      <c r="G386" s="142" t="str">
        <f xml:space="preserve"> InpActive!G$111</f>
        <v>£m</v>
      </c>
    </row>
    <row r="387" spans="4:16" s="141" customFormat="1" ht="13.2" hidden="1" outlineLevel="2">
      <c r="E387" s="142" t="str">
        <f xml:space="preserve"> InpActive!E$112</f>
        <v>Metering (excluding new connections) for meters requested by optants, customers and businesses - WWN - Real</v>
      </c>
      <c r="F387" s="186">
        <f xml:space="preserve"> InpActive!F$112</f>
        <v>0</v>
      </c>
      <c r="G387" s="142" t="str">
        <f xml:space="preserve"> InpActive!G$112</f>
        <v>£m</v>
      </c>
    </row>
    <row r="388" spans="4:16" s="141" customFormat="1" ht="13.2" hidden="1" outlineLevel="2">
      <c r="E388" s="142" t="str">
        <f xml:space="preserve"> InpActive!E$113</f>
        <v>WINEP / NEP ~ In-the-Round - WWN - Real</v>
      </c>
      <c r="F388" s="186">
        <f xml:space="preserve"> InpActive!F$113</f>
        <v>634.53362778234589</v>
      </c>
      <c r="G388" s="142" t="str">
        <f xml:space="preserve"> InpActive!G$113</f>
        <v>£m</v>
      </c>
    </row>
    <row r="389" spans="4:16" s="141" customFormat="1" ht="13.2" hidden="1" outlineLevel="2">
      <c r="E389" s="141" t="s">
        <v>373</v>
      </c>
      <c r="F389" s="168">
        <f xml:space="preserve"> SUM(F386:F388)</f>
        <v>2473.6955998234021</v>
      </c>
      <c r="G389" s="141" t="s">
        <v>116</v>
      </c>
    </row>
    <row r="390" spans="4:16" s="141" customFormat="1" ht="13.2" hidden="1" outlineLevel="2">
      <c r="F390" s="168"/>
    </row>
    <row r="391" spans="4:16" s="141" customFormat="1" ht="13.2" hidden="1" outlineLevel="2">
      <c r="D391" s="3" t="s">
        <v>296</v>
      </c>
      <c r="F391" s="163"/>
    </row>
    <row r="392" spans="4:16" s="141" customFormat="1" ht="13.2" hidden="1" outlineLevel="2">
      <c r="D392" s="3"/>
      <c r="E392" s="142" t="str">
        <f>InpActive!E$115</f>
        <v>Opex Split Profile - Base costs - WWN</v>
      </c>
      <c r="F392" s="169">
        <f>InpActive!F$115</f>
        <v>0</v>
      </c>
      <c r="G392" s="142" t="str">
        <f>InpActive!G$115</f>
        <v>%</v>
      </c>
      <c r="H392" s="169">
        <f>InpActive!H$115</f>
        <v>0</v>
      </c>
      <c r="I392" s="169">
        <f>InpActive!I$115</f>
        <v>0</v>
      </c>
      <c r="J392" s="160">
        <f>InpActive!J$115</f>
        <v>0</v>
      </c>
      <c r="K392" s="160">
        <f>InpActive!K$115</f>
        <v>0.1171708645621206</v>
      </c>
      <c r="L392" s="160">
        <f>InpActive!L$115</f>
        <v>0.11814910401431673</v>
      </c>
      <c r="M392" s="160">
        <f>InpActive!M$115</f>
        <v>0.1177072515199451</v>
      </c>
      <c r="N392" s="160">
        <f>InpActive!N$115</f>
        <v>0.12240916859544156</v>
      </c>
      <c r="O392" s="160">
        <f>InpActive!O$115</f>
        <v>0.12206051598340353</v>
      </c>
      <c r="P392" s="160">
        <f>InpActive!P$115</f>
        <v>0</v>
      </c>
    </row>
    <row r="393" spans="4:16" s="141" customFormat="1" ht="13.2" hidden="1" outlineLevel="2">
      <c r="E393" s="142" t="str">
        <f>InpActive!E$116</f>
        <v>Capex Split Profile - Base costs - WWN</v>
      </c>
      <c r="F393" s="169">
        <f>InpActive!F$116</f>
        <v>0</v>
      </c>
      <c r="G393" s="142" t="str">
        <f>InpActive!G$116</f>
        <v>%</v>
      </c>
      <c r="H393" s="169">
        <f>InpActive!H$116</f>
        <v>0</v>
      </c>
      <c r="I393" s="169">
        <f>InpActive!I$116</f>
        <v>0</v>
      </c>
      <c r="J393" s="160">
        <f>InpActive!J$116</f>
        <v>0</v>
      </c>
      <c r="K393" s="160">
        <f>InpActive!K$116</f>
        <v>7.1428996372953676E-2</v>
      </c>
      <c r="L393" s="160">
        <f>InpActive!L$116</f>
        <v>7.8009699563909296E-2</v>
      </c>
      <c r="M393" s="160">
        <f>InpActive!M$116</f>
        <v>7.5576864572024616E-2</v>
      </c>
      <c r="N393" s="160">
        <f>InpActive!N$116</f>
        <v>9.7278566043496717E-2</v>
      </c>
      <c r="O393" s="160">
        <f>InpActive!O$116</f>
        <v>8.0208968772388048E-2</v>
      </c>
      <c r="P393" s="160">
        <f>InpActive!P$116</f>
        <v>0</v>
      </c>
    </row>
    <row r="394" spans="4:16" s="141" customFormat="1" ht="13.2" hidden="1" outlineLevel="2">
      <c r="E394" s="141" t="s">
        <v>374</v>
      </c>
      <c r="F394" s="163"/>
      <c r="G394" s="141" t="s">
        <v>119</v>
      </c>
      <c r="H394" s="170">
        <f xml:space="preserve"> SUM(J394:P394)</f>
        <v>0.99999999999999978</v>
      </c>
      <c r="J394" s="174">
        <f t="shared" ref="J394:P394" si="123" xml:space="preserve"> SUM(J392:J393)</f>
        <v>0</v>
      </c>
      <c r="K394" s="174">
        <f t="shared" si="123"/>
        <v>0.18859986093507428</v>
      </c>
      <c r="L394" s="174">
        <f t="shared" si="123"/>
        <v>0.19615880357822602</v>
      </c>
      <c r="M394" s="174">
        <f t="shared" si="123"/>
        <v>0.19328411609196972</v>
      </c>
      <c r="N394" s="174">
        <f t="shared" si="123"/>
        <v>0.21968773463893826</v>
      </c>
      <c r="O394" s="174">
        <f t="shared" si="123"/>
        <v>0.2022694847557916</v>
      </c>
      <c r="P394" s="174">
        <f t="shared" si="123"/>
        <v>0</v>
      </c>
    </row>
    <row r="395" spans="4:16" s="141" customFormat="1" ht="13.2" hidden="1" outlineLevel="2">
      <c r="E395" s="141" t="s">
        <v>375</v>
      </c>
      <c r="F395" s="174">
        <f>H$226</f>
        <v>1</v>
      </c>
      <c r="G395" s="141" t="s">
        <v>119</v>
      </c>
      <c r="H395" s="170"/>
      <c r="J395" s="174"/>
      <c r="K395" s="174"/>
      <c r="L395" s="174"/>
      <c r="M395" s="174"/>
      <c r="N395" s="174"/>
      <c r="O395" s="174"/>
      <c r="P395" s="174"/>
    </row>
    <row r="396" spans="4:16" s="141" customFormat="1" ht="13.2" hidden="1" outlineLevel="2">
      <c r="F396" s="163"/>
    </row>
    <row r="397" spans="4:16" s="141" customFormat="1" ht="13.2" hidden="1" outlineLevel="2">
      <c r="E397" s="175" t="str">
        <f xml:space="preserve"> E$395</f>
        <v>Totex profile - 5 year percentage - WWN</v>
      </c>
      <c r="F397" s="181">
        <f xml:space="preserve"> F$395</f>
        <v>1</v>
      </c>
      <c r="G397" s="175" t="str">
        <f xml:space="preserve"> G$395</f>
        <v>%</v>
      </c>
    </row>
    <row r="398" spans="4:16" s="141" customFormat="1" ht="13.2" hidden="1" outlineLevel="2">
      <c r="E398" s="141" t="s">
        <v>376</v>
      </c>
      <c r="F398" s="16">
        <f xml:space="preserve"> IF(OR($F$397 = 1, F397 = 0), 0, 1)</f>
        <v>0</v>
      </c>
      <c r="G398" s="141" t="s">
        <v>300</v>
      </c>
    </row>
    <row r="399" spans="4:16" s="141" customFormat="1" ht="13.2" hidden="1" outlineLevel="2">
      <c r="F399" s="163"/>
    </row>
    <row r="400" spans="4:16" s="141" customFormat="1" ht="13.2" hidden="1" outlineLevel="2">
      <c r="E400" s="141" t="str">
        <f xml:space="preserve"> E$389</f>
        <v>Totex available for wage indexation adjustment - WWN - Real</v>
      </c>
      <c r="F400" s="172">
        <f xml:space="preserve"> F$389</f>
        <v>2473.6955998234021</v>
      </c>
      <c r="G400" s="141" t="str">
        <f xml:space="preserve"> G$389</f>
        <v>£m</v>
      </c>
    </row>
    <row r="401" spans="4:16" s="141" customFormat="1" ht="13.2" hidden="1" outlineLevel="2">
      <c r="E401" s="142" t="str">
        <f>Time!E$54</f>
        <v>Forecast Period Flag</v>
      </c>
      <c r="F401" s="169">
        <f>Time!F$54</f>
        <v>0</v>
      </c>
      <c r="G401" s="169" t="str">
        <f>Time!G$54</f>
        <v>flag</v>
      </c>
      <c r="H401" s="169">
        <f>Time!H$54</f>
        <v>5</v>
      </c>
      <c r="I401" s="169">
        <f>Time!I$54</f>
        <v>0</v>
      </c>
      <c r="J401" s="169">
        <f>Time!J$54</f>
        <v>0</v>
      </c>
      <c r="K401" s="169">
        <f>Time!K$54</f>
        <v>1</v>
      </c>
      <c r="L401" s="169">
        <f>Time!L$54</f>
        <v>1</v>
      </c>
      <c r="M401" s="169">
        <f>Time!M$54</f>
        <v>1</v>
      </c>
      <c r="N401" s="169">
        <f>Time!N$54</f>
        <v>1</v>
      </c>
      <c r="O401" s="169">
        <f>Time!O$54</f>
        <v>1</v>
      </c>
      <c r="P401" s="169">
        <f>Time!P$54</f>
        <v>0</v>
      </c>
    </row>
    <row r="402" spans="4:16" s="141" customFormat="1" ht="13.2" hidden="1" outlineLevel="2">
      <c r="E402" s="170" t="str">
        <f t="shared" ref="E402:P402" si="124" xml:space="preserve"> E$394</f>
        <v>Totex profile - WWN</v>
      </c>
      <c r="F402" s="169">
        <f t="shared" si="124"/>
        <v>0</v>
      </c>
      <c r="G402" s="170" t="str">
        <f t="shared" si="124"/>
        <v>%</v>
      </c>
      <c r="H402" s="174">
        <f t="shared" si="124"/>
        <v>0.99999999999999978</v>
      </c>
      <c r="I402" s="169">
        <f t="shared" si="124"/>
        <v>0</v>
      </c>
      <c r="J402" s="174">
        <f t="shared" si="124"/>
        <v>0</v>
      </c>
      <c r="K402" s="174">
        <f t="shared" si="124"/>
        <v>0.18859986093507428</v>
      </c>
      <c r="L402" s="174">
        <f t="shared" si="124"/>
        <v>0.19615880357822602</v>
      </c>
      <c r="M402" s="174">
        <f t="shared" si="124"/>
        <v>0.19328411609196972</v>
      </c>
      <c r="N402" s="174">
        <f t="shared" si="124"/>
        <v>0.21968773463893826</v>
      </c>
      <c r="O402" s="174">
        <f t="shared" si="124"/>
        <v>0.2022694847557916</v>
      </c>
      <c r="P402" s="174">
        <f t="shared" si="124"/>
        <v>0</v>
      </c>
    </row>
    <row r="403" spans="4:16" s="141" customFormat="1" ht="13.2" hidden="1" outlineLevel="2">
      <c r="E403" s="141" t="s">
        <v>377</v>
      </c>
      <c r="F403" s="163"/>
      <c r="G403" s="141" t="s">
        <v>116</v>
      </c>
      <c r="H403" s="168">
        <f xml:space="preserve"> SUM(J403:P403)</f>
        <v>2473.6955998234016</v>
      </c>
      <c r="J403" s="168">
        <f t="shared" ref="J403:P403" si="125" xml:space="preserve"> IF(J401 = 1, J402 * $F400, 0)</f>
        <v>0</v>
      </c>
      <c r="K403" s="168">
        <f t="shared" si="125"/>
        <v>466.5386461223988</v>
      </c>
      <c r="L403" s="168">
        <f t="shared" si="125"/>
        <v>485.23716927808073</v>
      </c>
      <c r="M403" s="168">
        <f t="shared" si="125"/>
        <v>478.12606749246112</v>
      </c>
      <c r="N403" s="168">
        <f t="shared" si="125"/>
        <v>543.44058251151273</v>
      </c>
      <c r="O403" s="168">
        <f t="shared" si="125"/>
        <v>500.35313441894834</v>
      </c>
      <c r="P403" s="168">
        <f t="shared" si="125"/>
        <v>0</v>
      </c>
    </row>
    <row r="404" spans="4:16" s="141" customFormat="1" ht="13.2" hidden="1" outlineLevel="2">
      <c r="F404" s="163"/>
      <c r="H404" s="168"/>
    </row>
    <row r="405" spans="4:16" s="141" customFormat="1" ht="13.2" hidden="1" outlineLevel="2">
      <c r="D405" s="165" t="s">
        <v>302</v>
      </c>
      <c r="F405" s="163"/>
      <c r="H405" s="168"/>
    </row>
    <row r="406" spans="4:16" s="141" customFormat="1" ht="13.2" hidden="1" outlineLevel="2">
      <c r="E406" s="142" t="str">
        <f>InpActive!E$257</f>
        <v>Percentage totex linked to wage growth - WWN</v>
      </c>
      <c r="F406" s="171">
        <f>InpActive!F$257</f>
        <v>0.38600000000000001</v>
      </c>
      <c r="G406" s="142" t="str">
        <f>InpActive!G$257</f>
        <v>%</v>
      </c>
    </row>
    <row r="407" spans="4:16" s="141" customFormat="1" ht="13.2" hidden="1" outlineLevel="2">
      <c r="E407" s="168" t="str">
        <f t="shared" ref="E407:P407" si="126">E403</f>
        <v>Profiled Totex available for wage indexation adjustment - WWN - Real</v>
      </c>
      <c r="F407" s="168">
        <f t="shared" si="126"/>
        <v>0</v>
      </c>
      <c r="G407" s="168" t="str">
        <f t="shared" si="126"/>
        <v>£m</v>
      </c>
      <c r="H407" s="168">
        <f t="shared" si="126"/>
        <v>2473.6955998234016</v>
      </c>
      <c r="I407" s="168">
        <f t="shared" si="126"/>
        <v>0</v>
      </c>
      <c r="J407" s="168">
        <f t="shared" si="126"/>
        <v>0</v>
      </c>
      <c r="K407" s="168">
        <f>K403</f>
        <v>466.5386461223988</v>
      </c>
      <c r="L407" s="168">
        <f t="shared" si="126"/>
        <v>485.23716927808073</v>
      </c>
      <c r="M407" s="168">
        <f t="shared" si="126"/>
        <v>478.12606749246112</v>
      </c>
      <c r="N407" s="168">
        <f t="shared" si="126"/>
        <v>543.44058251151273</v>
      </c>
      <c r="O407" s="168">
        <f t="shared" si="126"/>
        <v>500.35313441894834</v>
      </c>
      <c r="P407" s="168">
        <f t="shared" si="126"/>
        <v>0</v>
      </c>
    </row>
    <row r="408" spans="4:16" s="141" customFormat="1" ht="13.2" hidden="1" outlineLevel="2">
      <c r="E408" s="168" t="s">
        <v>378</v>
      </c>
      <c r="F408" s="168"/>
      <c r="G408" s="168" t="s">
        <v>116</v>
      </c>
      <c r="H408" s="168">
        <f xml:space="preserve"> SUM(J408:P408)</f>
        <v>954.84650153183316</v>
      </c>
      <c r="I408" s="168"/>
      <c r="J408" s="168">
        <f t="shared" ref="J408:P408" si="127" xml:space="preserve"> J407 * $F406</f>
        <v>0</v>
      </c>
      <c r="K408" s="168">
        <f xml:space="preserve"> K407 * $F406</f>
        <v>180.08391740324595</v>
      </c>
      <c r="L408" s="168">
        <f t="shared" si="127"/>
        <v>187.30154734133916</v>
      </c>
      <c r="M408" s="168">
        <f t="shared" si="127"/>
        <v>184.55666205208999</v>
      </c>
      <c r="N408" s="168">
        <f t="shared" si="127"/>
        <v>209.76806484944393</v>
      </c>
      <c r="O408" s="168">
        <f t="shared" si="127"/>
        <v>193.13630988571407</v>
      </c>
      <c r="P408" s="168">
        <f t="shared" si="127"/>
        <v>0</v>
      </c>
    </row>
    <row r="409" spans="4:16" s="141" customFormat="1" ht="13.2" hidden="1" outlineLevel="2">
      <c r="E409" s="168"/>
      <c r="F409" s="168"/>
      <c r="G409" s="168"/>
      <c r="H409" s="168"/>
      <c r="I409" s="168"/>
      <c r="J409" s="168"/>
      <c r="K409" s="168"/>
      <c r="L409" s="168"/>
      <c r="M409" s="168"/>
      <c r="N409" s="168"/>
      <c r="O409" s="168"/>
      <c r="P409" s="168"/>
    </row>
    <row r="410" spans="4:16" s="141" customFormat="1" ht="13.2" hidden="1" outlineLevel="2">
      <c r="D410" s="165" t="s">
        <v>304</v>
      </c>
      <c r="H410" s="168"/>
    </row>
    <row r="411" spans="4:16" s="141" customFormat="1" ht="13.2" hidden="1" outlineLevel="2">
      <c r="D411" s="165"/>
      <c r="E411" s="169" t="str">
        <f>Time!E$54</f>
        <v>Forecast Period Flag</v>
      </c>
      <c r="F411" s="169">
        <f>Time!F$54</f>
        <v>0</v>
      </c>
      <c r="G411" s="169" t="str">
        <f>Time!G$54</f>
        <v>flag</v>
      </c>
      <c r="H411" s="169">
        <f>Time!H$54</f>
        <v>5</v>
      </c>
      <c r="I411" s="169">
        <f>Time!I$54</f>
        <v>0</v>
      </c>
      <c r="J411" s="169">
        <f>Time!J$54</f>
        <v>0</v>
      </c>
      <c r="K411" s="169">
        <f>Time!K$54</f>
        <v>1</v>
      </c>
      <c r="L411" s="169">
        <f>Time!L$54</f>
        <v>1</v>
      </c>
      <c r="M411" s="169">
        <f>Time!M$54</f>
        <v>1</v>
      </c>
      <c r="N411" s="169">
        <f>Time!N$54</f>
        <v>1</v>
      </c>
      <c r="O411" s="169">
        <f>Time!O$54</f>
        <v>1</v>
      </c>
      <c r="P411" s="169">
        <f>Time!P$54</f>
        <v>0</v>
      </c>
    </row>
    <row r="412" spans="4:16" s="141" customFormat="1" ht="13.2" hidden="1" outlineLevel="2">
      <c r="E412" s="172" t="str">
        <f xml:space="preserve"> E$408</f>
        <v>Profiled Net totex available for wage adj - WWN - Real</v>
      </c>
      <c r="F412" s="168">
        <f t="shared" ref="F412:P412" si="128" xml:space="preserve"> F$408</f>
        <v>0</v>
      </c>
      <c r="G412" s="168" t="str">
        <f t="shared" si="128"/>
        <v>£m</v>
      </c>
      <c r="H412" s="168">
        <f t="shared" si="128"/>
        <v>954.84650153183316</v>
      </c>
      <c r="I412" s="168">
        <f t="shared" si="128"/>
        <v>0</v>
      </c>
      <c r="J412" s="168">
        <f t="shared" si="128"/>
        <v>0</v>
      </c>
      <c r="K412" s="168">
        <f t="shared" si="128"/>
        <v>180.08391740324595</v>
      </c>
      <c r="L412" s="168">
        <f t="shared" si="128"/>
        <v>187.30154734133916</v>
      </c>
      <c r="M412" s="168">
        <f t="shared" si="128"/>
        <v>184.55666205208999</v>
      </c>
      <c r="N412" s="168">
        <f t="shared" si="128"/>
        <v>209.76806484944393</v>
      </c>
      <c r="O412" s="168">
        <f t="shared" si="128"/>
        <v>193.13630988571407</v>
      </c>
      <c r="P412" s="168">
        <f t="shared" si="128"/>
        <v>0</v>
      </c>
    </row>
    <row r="413" spans="4:16" s="141" customFormat="1" ht="13.2" hidden="1" outlineLevel="2">
      <c r="E413" s="172" t="str">
        <f t="shared" ref="E413:P413" si="129" xml:space="preserve"> E$26</f>
        <v>Real adjustment factor for wages</v>
      </c>
      <c r="F413" s="172">
        <f t="shared" si="129"/>
        <v>0</v>
      </c>
      <c r="G413" s="172" t="str">
        <f t="shared" si="129"/>
        <v>%</v>
      </c>
      <c r="H413" s="211">
        <f t="shared" si="129"/>
        <v>0</v>
      </c>
      <c r="I413" s="172">
        <f t="shared" si="129"/>
        <v>0</v>
      </c>
      <c r="J413" s="174">
        <f t="shared" si="129"/>
        <v>0</v>
      </c>
      <c r="K413" s="174">
        <f t="shared" si="129"/>
        <v>1.0088717366571422</v>
      </c>
      <c r="L413" s="174">
        <f t="shared" si="129"/>
        <v>0.99546000675836432</v>
      </c>
      <c r="M413" s="174">
        <f t="shared" si="129"/>
        <v>0.97709431475246755</v>
      </c>
      <c r="N413" s="174">
        <f t="shared" si="129"/>
        <v>0.97709431475246755</v>
      </c>
      <c r="O413" s="174">
        <f t="shared" si="129"/>
        <v>0.97709431475246766</v>
      </c>
      <c r="P413" s="174">
        <f t="shared" si="129"/>
        <v>0</v>
      </c>
    </row>
    <row r="414" spans="4:16" s="141" customFormat="1" ht="13.2" hidden="1" outlineLevel="2">
      <c r="E414" s="141" t="s">
        <v>379</v>
      </c>
      <c r="F414" s="163"/>
      <c r="G414" s="141" t="s">
        <v>116</v>
      </c>
      <c r="H414" s="168">
        <f xml:space="preserve"> SUM(J414:P414)</f>
        <v>942.1376132603059</v>
      </c>
      <c r="I414" s="168"/>
      <c r="J414" s="168">
        <f t="shared" ref="J414:P414" si="130" xml:space="preserve"> IF(J411 = 1, J412 * J413, 0)</f>
        <v>0</v>
      </c>
      <c r="K414" s="168">
        <f t="shared" si="130"/>
        <v>181.68157449463411</v>
      </c>
      <c r="L414" s="168">
        <f t="shared" si="130"/>
        <v>186.45119958226158</v>
      </c>
      <c r="M414" s="168">
        <f t="shared" si="130"/>
        <v>180.3292652407896</v>
      </c>
      <c r="N414" s="168">
        <f t="shared" si="130"/>
        <v>204.9631835810186</v>
      </c>
      <c r="O414" s="168">
        <f t="shared" si="130"/>
        <v>188.71239036160205</v>
      </c>
      <c r="P414" s="168">
        <f t="shared" si="130"/>
        <v>0</v>
      </c>
    </row>
    <row r="415" spans="4:16" s="141" customFormat="1" ht="13.2" hidden="1" outlineLevel="2"/>
    <row r="416" spans="4:16" s="141" customFormat="1" ht="13.2" hidden="1" outlineLevel="2">
      <c r="D416" s="165" t="s">
        <v>306</v>
      </c>
    </row>
    <row r="417" spans="3:16" s="141" customFormat="1" ht="13.2" hidden="1" outlineLevel="2">
      <c r="E417" s="168" t="str">
        <f t="shared" ref="E417:P417" si="131" xml:space="preserve"> E$414</f>
        <v>Profiled adjustment wage related totex - WWN - Real</v>
      </c>
      <c r="F417" s="168">
        <f t="shared" si="131"/>
        <v>0</v>
      </c>
      <c r="G417" s="168" t="str">
        <f t="shared" si="131"/>
        <v>£m</v>
      </c>
      <c r="H417" s="168">
        <f t="shared" si="131"/>
        <v>942.1376132603059</v>
      </c>
      <c r="I417" s="168">
        <f t="shared" si="131"/>
        <v>0</v>
      </c>
      <c r="J417" s="168">
        <f t="shared" si="131"/>
        <v>0</v>
      </c>
      <c r="K417" s="168">
        <f t="shared" si="131"/>
        <v>181.68157449463411</v>
      </c>
      <c r="L417" s="168">
        <f t="shared" si="131"/>
        <v>186.45119958226158</v>
      </c>
      <c r="M417" s="168">
        <f t="shared" si="131"/>
        <v>180.3292652407896</v>
      </c>
      <c r="N417" s="168">
        <f t="shared" si="131"/>
        <v>204.9631835810186</v>
      </c>
      <c r="O417" s="168">
        <f t="shared" si="131"/>
        <v>188.71239036160205</v>
      </c>
      <c r="P417" s="168">
        <f t="shared" si="131"/>
        <v>0</v>
      </c>
    </row>
    <row r="418" spans="3:16" s="141" customFormat="1" ht="13.2" hidden="1" outlineLevel="2">
      <c r="E418" s="172" t="str">
        <f xml:space="preserve"> E$408</f>
        <v>Profiled Net totex available for wage adj - WWN - Real</v>
      </c>
      <c r="F418" s="172">
        <f t="shared" ref="F418:P418" si="132" xml:space="preserve"> F$408</f>
        <v>0</v>
      </c>
      <c r="G418" s="172" t="str">
        <f t="shared" si="132"/>
        <v>£m</v>
      </c>
      <c r="H418" s="172">
        <f t="shared" si="132"/>
        <v>954.84650153183316</v>
      </c>
      <c r="I418" s="172">
        <f t="shared" si="132"/>
        <v>0</v>
      </c>
      <c r="J418" s="172">
        <f t="shared" si="132"/>
        <v>0</v>
      </c>
      <c r="K418" s="172">
        <f t="shared" si="132"/>
        <v>180.08391740324595</v>
      </c>
      <c r="L418" s="172">
        <f t="shared" si="132"/>
        <v>187.30154734133916</v>
      </c>
      <c r="M418" s="172">
        <f t="shared" si="132"/>
        <v>184.55666205208999</v>
      </c>
      <c r="N418" s="172">
        <f t="shared" si="132"/>
        <v>209.76806484944393</v>
      </c>
      <c r="O418" s="172">
        <f t="shared" si="132"/>
        <v>193.13630988571407</v>
      </c>
      <c r="P418" s="172">
        <f t="shared" si="132"/>
        <v>0</v>
      </c>
    </row>
    <row r="419" spans="3:16" s="141" customFormat="1" ht="13.2" hidden="1" outlineLevel="2">
      <c r="E419" s="141" t="s">
        <v>380</v>
      </c>
      <c r="F419" s="196"/>
      <c r="G419" s="141" t="s">
        <v>116</v>
      </c>
      <c r="H419" s="172">
        <f xml:space="preserve"> SUM(J419:P419)</f>
        <v>-12.708888271527172</v>
      </c>
      <c r="J419" s="196">
        <f t="shared" ref="J419:P419" si="133" xml:space="preserve"> J417 - J418</f>
        <v>0</v>
      </c>
      <c r="K419" s="196">
        <f t="shared" si="133"/>
        <v>1.5976570913881574</v>
      </c>
      <c r="L419" s="196">
        <f t="shared" si="133"/>
        <v>-0.85034775907757876</v>
      </c>
      <c r="M419" s="196">
        <f t="shared" si="133"/>
        <v>-4.2273968113003946</v>
      </c>
      <c r="N419" s="196">
        <f t="shared" si="133"/>
        <v>-4.8048812684253335</v>
      </c>
      <c r="O419" s="196">
        <f t="shared" si="133"/>
        <v>-4.4239195241120228</v>
      </c>
      <c r="P419" s="196">
        <f t="shared" si="133"/>
        <v>0</v>
      </c>
    </row>
    <row r="420" spans="3:16" s="141" customFormat="1" ht="13.2" hidden="1" outlineLevel="2">
      <c r="F420" s="196"/>
      <c r="H420" s="172"/>
      <c r="J420" s="196"/>
      <c r="K420" s="196"/>
      <c r="L420" s="196"/>
      <c r="M420" s="196"/>
      <c r="N420" s="196"/>
      <c r="O420" s="196"/>
      <c r="P420" s="196"/>
    </row>
    <row r="421" spans="3:16" s="141" customFormat="1" ht="13.2" hidden="1" outlineLevel="2">
      <c r="D421" s="165" t="s">
        <v>308</v>
      </c>
      <c r="F421" s="213"/>
      <c r="H421" s="172"/>
      <c r="J421" s="196"/>
      <c r="K421" s="196"/>
      <c r="L421" s="196"/>
      <c r="M421" s="196"/>
      <c r="N421" s="196"/>
      <c r="O421" s="196"/>
      <c r="P421" s="196"/>
    </row>
    <row r="422" spans="3:16" s="141" customFormat="1" ht="13.2" hidden="1" outlineLevel="2">
      <c r="E422" s="209" t="str">
        <f xml:space="preserve"> E$419</f>
        <v>Variance to forecast totex for wage adjustment- WWN</v>
      </c>
      <c r="F422" s="209">
        <f t="shared" ref="F422:P422" si="134" xml:space="preserve"> F$419</f>
        <v>0</v>
      </c>
      <c r="G422" s="209" t="str">
        <f t="shared" si="134"/>
        <v>£m</v>
      </c>
      <c r="H422" s="209">
        <f t="shared" si="134"/>
        <v>-12.708888271527172</v>
      </c>
      <c r="I422" s="209">
        <f t="shared" si="134"/>
        <v>0</v>
      </c>
      <c r="J422" s="209">
        <f t="shared" si="134"/>
        <v>0</v>
      </c>
      <c r="K422" s="209">
        <f t="shared" si="134"/>
        <v>1.5976570913881574</v>
      </c>
      <c r="L422" s="209">
        <f t="shared" si="134"/>
        <v>-0.85034775907757876</v>
      </c>
      <c r="M422" s="209">
        <f t="shared" si="134"/>
        <v>-4.2273968113003946</v>
      </c>
      <c r="N422" s="209">
        <f t="shared" si="134"/>
        <v>-4.8048812684253335</v>
      </c>
      <c r="O422" s="209">
        <f t="shared" si="134"/>
        <v>-4.4239195241120228</v>
      </c>
      <c r="P422" s="209">
        <f t="shared" si="134"/>
        <v>0</v>
      </c>
    </row>
    <row r="423" spans="3:16" s="141" customFormat="1" ht="13.2" hidden="1" outlineLevel="2">
      <c r="E423" s="270" t="str">
        <f t="shared" ref="E423:J423" si="135">E471</f>
        <v>Time value of money factor - WWN</v>
      </c>
      <c r="F423" s="293">
        <f t="shared" si="135"/>
        <v>0</v>
      </c>
      <c r="G423" s="270" t="str">
        <f t="shared" si="135"/>
        <v>Factor</v>
      </c>
      <c r="H423" s="294">
        <f t="shared" si="135"/>
        <v>0</v>
      </c>
      <c r="I423" s="295">
        <f t="shared" si="135"/>
        <v>0</v>
      </c>
      <c r="J423" s="294">
        <f t="shared" si="135"/>
        <v>1</v>
      </c>
      <c r="K423" s="294">
        <f t="shared" ref="K423:P423" si="136">K471</f>
        <v>1.122016155346969</v>
      </c>
      <c r="L423" s="294">
        <f t="shared" si="136"/>
        <v>1.0901828170879997</v>
      </c>
      <c r="M423" s="294">
        <f t="shared" si="136"/>
        <v>1.0592526399999997</v>
      </c>
      <c r="N423" s="294">
        <f t="shared" si="136"/>
        <v>1.0291999999999999</v>
      </c>
      <c r="O423" s="294">
        <f t="shared" si="136"/>
        <v>1</v>
      </c>
      <c r="P423" s="294">
        <f t="shared" si="136"/>
        <v>1</v>
      </c>
    </row>
    <row r="424" spans="3:16" s="141" customFormat="1" ht="13.2" hidden="1" outlineLevel="2">
      <c r="E424" s="141" t="s">
        <v>381</v>
      </c>
      <c r="F424" s="202"/>
      <c r="G424" s="141" t="s">
        <v>116</v>
      </c>
      <c r="H424" s="172">
        <f xml:space="preserve"> SUM(J424:P424)</f>
        <v>-12.981422006526401</v>
      </c>
      <c r="J424" s="172">
        <f t="shared" ref="J424" si="137" xml:space="preserve"> J422*J423</f>
        <v>0</v>
      </c>
      <c r="K424" s="172">
        <f xml:space="preserve"> K422*K423</f>
        <v>1.7925970672421614</v>
      </c>
      <c r="L424" s="172">
        <f t="shared" ref="L424:P424" si="138" xml:space="preserve"> L422*L423</f>
        <v>-0.92703451549566251</v>
      </c>
      <c r="M424" s="172">
        <f t="shared" si="138"/>
        <v>-4.4778812326975235</v>
      </c>
      <c r="N424" s="172">
        <f t="shared" si="138"/>
        <v>-4.9451838014633527</v>
      </c>
      <c r="O424" s="172">
        <f t="shared" si="138"/>
        <v>-4.4239195241120228</v>
      </c>
      <c r="P424" s="172">
        <f t="shared" si="138"/>
        <v>0</v>
      </c>
    </row>
    <row r="425" spans="3:16" s="141" customFormat="1" ht="13.2" hidden="1" outlineLevel="2">
      <c r="E425" s="141" t="s">
        <v>382</v>
      </c>
      <c r="F425" s="202">
        <f xml:space="preserve"> H424 * -1</f>
        <v>12.981422006526401</v>
      </c>
      <c r="G425" s="141" t="s">
        <v>116</v>
      </c>
      <c r="H425" s="172"/>
      <c r="J425" s="172"/>
      <c r="K425" s="172"/>
      <c r="L425" s="172"/>
      <c r="M425" s="172"/>
      <c r="N425" s="172"/>
      <c r="O425" s="172"/>
      <c r="P425" s="172"/>
    </row>
    <row r="426" spans="3:16" s="141" customFormat="1" ht="13.2" hidden="1" outlineLevel="2">
      <c r="F426" s="196"/>
      <c r="H426" s="172"/>
      <c r="J426" s="196"/>
      <c r="K426" s="196"/>
      <c r="L426" s="196"/>
      <c r="M426" s="196"/>
      <c r="N426" s="196"/>
      <c r="O426" s="196"/>
      <c r="P426" s="196"/>
    </row>
    <row r="427" spans="3:16" s="141" customFormat="1" ht="13.2" outlineLevel="1"/>
    <row r="428" spans="3:16" s="141" customFormat="1" ht="13.2" outlineLevel="1" collapsed="1">
      <c r="C428" s="165" t="s">
        <v>618</v>
      </c>
    </row>
    <row r="429" spans="3:16" s="141" customFormat="1" ht="13.2" hidden="1" outlineLevel="2">
      <c r="C429" s="165"/>
    </row>
    <row r="430" spans="3:16" s="141" customFormat="1" ht="13.2" hidden="1" outlineLevel="2">
      <c r="C430" s="165"/>
      <c r="E430" s="169" t="str">
        <f>InpActive!E$124</f>
        <v>Net totex for cost sharing reconciliation - WWN - nominal</v>
      </c>
      <c r="F430" s="169">
        <f>InpActive!F$124</f>
        <v>0</v>
      </c>
      <c r="G430" s="169" t="str">
        <f>InpActive!G$124</f>
        <v>£m</v>
      </c>
      <c r="H430" s="169">
        <f>InpActive!H$124</f>
        <v>0</v>
      </c>
      <c r="I430" s="169">
        <f>InpActive!I$124</f>
        <v>0</v>
      </c>
      <c r="J430" s="169">
        <f>InpActive!J$124</f>
        <v>0</v>
      </c>
      <c r="K430" s="169">
        <f>InpActive!K$124</f>
        <v>560.74141814112443</v>
      </c>
      <c r="L430" s="169">
        <f>InpActive!L$124</f>
        <v>608.10800307824547</v>
      </c>
      <c r="M430" s="169">
        <f>InpActive!M$124</f>
        <v>676.98243080965528</v>
      </c>
      <c r="N430" s="169">
        <f>InpActive!N$124</f>
        <v>788.88621240573127</v>
      </c>
      <c r="O430" s="169" t="str">
        <f>InpActive!O$124</f>
        <v>["          ]</v>
      </c>
      <c r="P430" s="169">
        <f>InpActive!P$124</f>
        <v>0</v>
      </c>
    </row>
    <row r="431" spans="3:16" s="141" customFormat="1" ht="13.2" hidden="1" outlineLevel="2">
      <c r="C431" s="165"/>
      <c r="E431" s="160" t="str">
        <f>Index!E$43</f>
        <v>CPI(H): Fin year average - inflate from base year 2017-18 average - CALC</v>
      </c>
      <c r="F431" s="169">
        <f>Index!F$43</f>
        <v>0</v>
      </c>
      <c r="G431" s="160" t="str">
        <f>Index!G$43</f>
        <v>%</v>
      </c>
      <c r="H431" s="169">
        <f>Index!H$43</f>
        <v>0</v>
      </c>
      <c r="I431" s="169">
        <f>Index!I$43</f>
        <v>0</v>
      </c>
      <c r="J431" s="160">
        <f>Index!J$43</f>
        <v>1.0386214616983847</v>
      </c>
      <c r="K431" s="160">
        <f>Index!K$43</f>
        <v>1.0469374700143934</v>
      </c>
      <c r="L431" s="160">
        <f>Index!L$43</f>
        <v>1.0853990084759317</v>
      </c>
      <c r="M431" s="160">
        <f>Index!M$43</f>
        <v>1.1806332960179113</v>
      </c>
      <c r="N431" s="160">
        <f>Index!N$43</f>
        <v>1.2461218615064769</v>
      </c>
      <c r="O431" s="160">
        <f>Index!O$43</f>
        <v>1.2833839756916681</v>
      </c>
      <c r="P431" s="160">
        <f>Index!P$43</f>
        <v>1.3140892371661603</v>
      </c>
    </row>
    <row r="432" spans="3:16" s="141" customFormat="1" ht="13.2" hidden="1" outlineLevel="2">
      <c r="C432" s="165"/>
      <c r="E432" s="141" t="s">
        <v>383</v>
      </c>
      <c r="G432" s="141" t="s">
        <v>116</v>
      </c>
      <c r="J432" s="173">
        <f t="shared" ref="J432:P432" si="139" xml:space="preserve"> J430 / J431</f>
        <v>0</v>
      </c>
      <c r="K432" s="173">
        <f t="shared" si="139"/>
        <v>535.60163257258841</v>
      </c>
      <c r="L432" s="173">
        <f t="shared" si="139"/>
        <v>560.26216933081901</v>
      </c>
      <c r="M432" s="173">
        <f t="shared" si="139"/>
        <v>573.40618216766336</v>
      </c>
      <c r="N432" s="173">
        <f t="shared" si="139"/>
        <v>633.07308600783335</v>
      </c>
      <c r="O432" s="173" t="e">
        <f t="shared" si="139"/>
        <v>#VALUE!</v>
      </c>
      <c r="P432" s="173">
        <f t="shared" si="139"/>
        <v>0</v>
      </c>
    </row>
    <row r="433" spans="3:16" s="141" customFormat="1" ht="13.2" hidden="1" outlineLevel="2">
      <c r="C433" s="165"/>
      <c r="J433" s="173"/>
      <c r="K433" s="173"/>
      <c r="L433" s="173"/>
      <c r="M433" s="173"/>
      <c r="N433" s="173"/>
      <c r="O433" s="173"/>
      <c r="P433" s="173"/>
    </row>
    <row r="434" spans="3:16" s="141" customFormat="1" ht="13.2" hidden="1" outlineLevel="2">
      <c r="C434" s="165"/>
      <c r="E434" s="186" t="str">
        <f>InpActive!E$126</f>
        <v>Performance related pay recovery mechanism adjustment  - WWN - Nominal (Neg)</v>
      </c>
      <c r="F434" s="186">
        <f>InpActive!F$126</f>
        <v>0</v>
      </c>
      <c r="G434" s="186" t="str">
        <f>InpActive!G$126</f>
        <v>£m</v>
      </c>
      <c r="H434" s="186">
        <f>InpActive!H$126</f>
        <v>0</v>
      </c>
      <c r="I434" s="186">
        <f>InpActive!I$126</f>
        <v>0</v>
      </c>
      <c r="J434" s="186">
        <f>InpActive!J$126</f>
        <v>0</v>
      </c>
      <c r="K434" s="186">
        <f>InpActive!K$126</f>
        <v>0</v>
      </c>
      <c r="L434" s="186">
        <f>InpActive!L$126</f>
        <v>0</v>
      </c>
      <c r="M434" s="186">
        <f>InpActive!M$126</f>
        <v>0</v>
      </c>
      <c r="N434" s="186">
        <f>InpActive!N$126</f>
        <v>0</v>
      </c>
      <c r="O434" s="186">
        <f>InpActive!O$126</f>
        <v>0</v>
      </c>
      <c r="P434" s="186">
        <f>InpActive!P$126</f>
        <v>0</v>
      </c>
    </row>
    <row r="435" spans="3:16" s="141" customFormat="1" ht="13.2" hidden="1" outlineLevel="2">
      <c r="C435" s="165"/>
      <c r="E435" s="171" t="str">
        <f>Index!E$43</f>
        <v>CPI(H): Fin year average - inflate from base year 2017-18 average - CALC</v>
      </c>
      <c r="F435" s="186">
        <f>Index!F$43</f>
        <v>0</v>
      </c>
      <c r="G435" s="171" t="str">
        <f>Index!G$43</f>
        <v>%</v>
      </c>
      <c r="H435" s="186">
        <f>Index!H$43</f>
        <v>0</v>
      </c>
      <c r="I435" s="169">
        <f>Index!I$43</f>
        <v>0</v>
      </c>
      <c r="J435" s="160">
        <f>Index!J$43</f>
        <v>1.0386214616983847</v>
      </c>
      <c r="K435" s="160">
        <f>Index!K$43</f>
        <v>1.0469374700143934</v>
      </c>
      <c r="L435" s="160">
        <f>Index!L$43</f>
        <v>1.0853990084759317</v>
      </c>
      <c r="M435" s="160">
        <f>Index!M$43</f>
        <v>1.1806332960179113</v>
      </c>
      <c r="N435" s="160">
        <f>Index!N$43</f>
        <v>1.2461218615064769</v>
      </c>
      <c r="O435" s="160">
        <f>Index!O$43</f>
        <v>1.2833839756916681</v>
      </c>
      <c r="P435" s="160">
        <f>Index!P$43</f>
        <v>1.3140892371661603</v>
      </c>
    </row>
    <row r="436" spans="3:16" s="141" customFormat="1" ht="13.2" hidden="1" outlineLevel="2">
      <c r="C436" s="165"/>
      <c r="E436" s="141" t="s">
        <v>657</v>
      </c>
      <c r="G436" s="141" t="s">
        <v>116</v>
      </c>
      <c r="H436" s="173">
        <f>SUM(K436:O436)</f>
        <v>0</v>
      </c>
      <c r="J436" s="173">
        <f xml:space="preserve"> J434 / J435</f>
        <v>0</v>
      </c>
      <c r="K436" s="173">
        <f xml:space="preserve"> K434 / K435</f>
        <v>0</v>
      </c>
      <c r="L436" s="173">
        <f t="shared" ref="L436:P436" si="140" xml:space="preserve"> L434 / L435</f>
        <v>0</v>
      </c>
      <c r="M436" s="173">
        <f t="shared" si="140"/>
        <v>0</v>
      </c>
      <c r="N436" s="173">
        <f t="shared" si="140"/>
        <v>0</v>
      </c>
      <c r="O436" s="173">
        <f t="shared" si="140"/>
        <v>0</v>
      </c>
      <c r="P436" s="173">
        <f t="shared" si="140"/>
        <v>0</v>
      </c>
    </row>
    <row r="437" spans="3:16" s="141" customFormat="1" ht="13.2" hidden="1" outlineLevel="2">
      <c r="C437" s="165"/>
      <c r="E437" s="141" t="s">
        <v>658</v>
      </c>
      <c r="F437" s="168">
        <f>H436</f>
        <v>0</v>
      </c>
      <c r="G437" s="141" t="s">
        <v>116</v>
      </c>
      <c r="J437" s="173"/>
      <c r="K437" s="173"/>
      <c r="L437" s="173"/>
      <c r="M437" s="173"/>
      <c r="N437" s="173"/>
      <c r="O437" s="173"/>
      <c r="P437" s="173"/>
    </row>
    <row r="438" spans="3:16" s="141" customFormat="1" ht="13.2" hidden="1" outlineLevel="2">
      <c r="C438" s="165"/>
    </row>
    <row r="439" spans="3:16" s="141" customFormat="1" ht="13.2" hidden="1" outlineLevel="2">
      <c r="C439" s="165"/>
      <c r="E439" s="196" t="str">
        <f t="shared" ref="E439:P439" si="141">E$432</f>
        <v>Actual net totex for cost sharing reconciliation - WWN - Real</v>
      </c>
      <c r="F439" s="196">
        <f t="shared" si="141"/>
        <v>0</v>
      </c>
      <c r="G439" s="196" t="str">
        <f t="shared" si="141"/>
        <v>£m</v>
      </c>
      <c r="H439" s="196">
        <f t="shared" si="141"/>
        <v>0</v>
      </c>
      <c r="I439" s="196">
        <f t="shared" si="141"/>
        <v>0</v>
      </c>
      <c r="J439" s="196">
        <f t="shared" si="141"/>
        <v>0</v>
      </c>
      <c r="K439" s="196">
        <f t="shared" si="141"/>
        <v>535.60163257258841</v>
      </c>
      <c r="L439" s="196">
        <f t="shared" si="141"/>
        <v>560.26216933081901</v>
      </c>
      <c r="M439" s="196">
        <f t="shared" si="141"/>
        <v>573.40618216766336</v>
      </c>
      <c r="N439" s="196">
        <f t="shared" si="141"/>
        <v>633.07308600783335</v>
      </c>
      <c r="O439" s="196" t="e">
        <f t="shared" si="141"/>
        <v>#VALUE!</v>
      </c>
      <c r="P439" s="196">
        <f t="shared" si="141"/>
        <v>0</v>
      </c>
    </row>
    <row r="440" spans="3:16" s="141" customFormat="1" ht="13.2" hidden="1" outlineLevel="2">
      <c r="C440" s="165"/>
      <c r="E440" s="196" t="str">
        <f>E436</f>
        <v>Performance related pay recovery mechanism adjustment  - WWN - real</v>
      </c>
      <c r="F440" s="196">
        <f t="shared" ref="F440:P440" si="142">F436</f>
        <v>0</v>
      </c>
      <c r="G440" s="196" t="str">
        <f t="shared" si="142"/>
        <v>£m</v>
      </c>
      <c r="H440" s="196">
        <f t="shared" si="142"/>
        <v>0</v>
      </c>
      <c r="I440" s="196">
        <f t="shared" si="142"/>
        <v>0</v>
      </c>
      <c r="J440" s="196">
        <f t="shared" si="142"/>
        <v>0</v>
      </c>
      <c r="K440" s="196">
        <f t="shared" si="142"/>
        <v>0</v>
      </c>
      <c r="L440" s="196">
        <f t="shared" si="142"/>
        <v>0</v>
      </c>
      <c r="M440" s="196">
        <f t="shared" si="142"/>
        <v>0</v>
      </c>
      <c r="N440" s="196">
        <f t="shared" si="142"/>
        <v>0</v>
      </c>
      <c r="O440" s="196">
        <f t="shared" si="142"/>
        <v>0</v>
      </c>
      <c r="P440" s="196">
        <f t="shared" si="142"/>
        <v>0</v>
      </c>
    </row>
    <row r="441" spans="3:16" s="141" customFormat="1" ht="13.2" hidden="1" outlineLevel="2">
      <c r="C441" s="165"/>
      <c r="E441" s="169" t="str">
        <f>Time!E$54</f>
        <v>Forecast Period Flag</v>
      </c>
      <c r="F441" s="169">
        <f>Time!F$54</f>
        <v>0</v>
      </c>
      <c r="G441" s="169" t="str">
        <f>Time!G$54</f>
        <v>flag</v>
      </c>
      <c r="H441" s="169">
        <f>Time!H$54</f>
        <v>5</v>
      </c>
      <c r="I441" s="169">
        <f>Time!I$54</f>
        <v>0</v>
      </c>
      <c r="J441" s="169">
        <f>Time!J$54</f>
        <v>0</v>
      </c>
      <c r="K441" s="169">
        <f>Time!K$54</f>
        <v>1</v>
      </c>
      <c r="L441" s="169">
        <f>Time!L$54</f>
        <v>1</v>
      </c>
      <c r="M441" s="169">
        <f>Time!M$54</f>
        <v>1</v>
      </c>
      <c r="N441" s="169">
        <f>Time!N$54</f>
        <v>1</v>
      </c>
      <c r="O441" s="169">
        <f>Time!O$54</f>
        <v>1</v>
      </c>
      <c r="P441" s="169">
        <f>Time!P$54</f>
        <v>0</v>
      </c>
    </row>
    <row r="442" spans="3:16" s="141" customFormat="1" ht="13.2" hidden="1" outlineLevel="2">
      <c r="C442" s="165"/>
      <c r="E442" s="141" t="s">
        <v>383</v>
      </c>
      <c r="G442" s="141" t="s">
        <v>116</v>
      </c>
      <c r="H442" s="172" t="e">
        <f xml:space="preserve"> SUM(J442:P442)</f>
        <v>#VALUE!</v>
      </c>
      <c r="J442" s="168">
        <f xml:space="preserve"> (J439 + J440) * J441</f>
        <v>0</v>
      </c>
      <c r="K442" s="168">
        <f t="shared" ref="K442:P442" si="143" xml:space="preserve"> (K439 + K440) * K441</f>
        <v>535.60163257258841</v>
      </c>
      <c r="L442" s="168">
        <f t="shared" si="143"/>
        <v>560.26216933081901</v>
      </c>
      <c r="M442" s="168">
        <f t="shared" si="143"/>
        <v>573.40618216766336</v>
      </c>
      <c r="N442" s="168">
        <f t="shared" si="143"/>
        <v>633.07308600783335</v>
      </c>
      <c r="O442" s="168" t="e">
        <f t="shared" si="143"/>
        <v>#VALUE!</v>
      </c>
      <c r="P442" s="168">
        <f t="shared" si="143"/>
        <v>0</v>
      </c>
    </row>
    <row r="443" spans="3:16" s="141" customFormat="1" ht="13.2" hidden="1" outlineLevel="2">
      <c r="C443" s="165"/>
      <c r="H443" s="172"/>
      <c r="J443" s="168"/>
      <c r="K443" s="168"/>
      <c r="L443" s="168"/>
      <c r="M443" s="168"/>
      <c r="N443" s="168"/>
      <c r="O443" s="168"/>
      <c r="P443" s="168"/>
    </row>
    <row r="444" spans="3:16" s="141" customFormat="1" ht="13.2" hidden="1" outlineLevel="2">
      <c r="C444" s="165"/>
      <c r="D444" s="3" t="s">
        <v>313</v>
      </c>
      <c r="H444" s="172"/>
      <c r="J444" s="209"/>
      <c r="K444" s="209"/>
      <c r="L444" s="209"/>
      <c r="M444" s="209"/>
      <c r="N444" s="209"/>
      <c r="O444" s="209"/>
      <c r="P444" s="209"/>
    </row>
    <row r="445" spans="3:16" s="141" customFormat="1" ht="13.2" hidden="1" outlineLevel="2">
      <c r="C445" s="165"/>
      <c r="D445" s="3"/>
      <c r="E445" s="142" t="str">
        <f>InpActive!E$118</f>
        <v>Opex split profile - Cost sharing - WWN</v>
      </c>
      <c r="F445" s="186">
        <f>InpActive!F$118</f>
        <v>0</v>
      </c>
      <c r="G445" s="142" t="str">
        <f>InpActive!G$118</f>
        <v>%</v>
      </c>
      <c r="H445" s="186">
        <f>InpActive!H$118</f>
        <v>0</v>
      </c>
      <c r="I445" s="169">
        <f>InpActive!I$118</f>
        <v>0</v>
      </c>
      <c r="J445" s="160">
        <f>InpActive!J$118</f>
        <v>0</v>
      </c>
      <c r="K445" s="160">
        <f>InpActive!K$118</f>
        <v>8.9160663094380171E-2</v>
      </c>
      <c r="L445" s="160">
        <f>InpActive!L$118</f>
        <v>9.0212826553026051E-2</v>
      </c>
      <c r="M445" s="160">
        <f>InpActive!M$118</f>
        <v>9.0748678593940535E-2</v>
      </c>
      <c r="N445" s="160">
        <f>InpActive!N$118</f>
        <v>9.5178091941247281E-2</v>
      </c>
      <c r="O445" s="160">
        <f>InpActive!O$118</f>
        <v>9.866078269072362E-2</v>
      </c>
      <c r="P445" s="160">
        <f>InpActive!P$118</f>
        <v>0</v>
      </c>
    </row>
    <row r="446" spans="3:16" s="141" customFormat="1" ht="13.2" hidden="1" outlineLevel="2">
      <c r="C446" s="165"/>
      <c r="D446" s="3"/>
      <c r="E446" s="142" t="str">
        <f>InpActive!E$119</f>
        <v>Capex split profile - Cost sharing - WWN</v>
      </c>
      <c r="F446" s="186">
        <f>InpActive!F$119</f>
        <v>0</v>
      </c>
      <c r="G446" s="142" t="str">
        <f>InpActive!G$119</f>
        <v>%</v>
      </c>
      <c r="H446" s="186">
        <f>InpActive!H$119</f>
        <v>0</v>
      </c>
      <c r="I446" s="169">
        <f>InpActive!I$119</f>
        <v>0</v>
      </c>
      <c r="J446" s="160">
        <f>InpActive!J$119</f>
        <v>0</v>
      </c>
      <c r="K446" s="160">
        <f>InpActive!K$119</f>
        <v>8.8473929095494563E-2</v>
      </c>
      <c r="L446" s="160">
        <f>InpActive!L$119</f>
        <v>9.572948693315568E-2</v>
      </c>
      <c r="M446" s="160">
        <f>InpActive!M$119</f>
        <v>8.1207292420215918E-2</v>
      </c>
      <c r="N446" s="160">
        <f>InpActive!N$119</f>
        <v>0.15075181379005556</v>
      </c>
      <c r="O446" s="160">
        <f>InpActive!O$119</f>
        <v>0.11987643488776062</v>
      </c>
      <c r="P446" s="160">
        <f>InpActive!P$119</f>
        <v>0</v>
      </c>
    </row>
    <row r="447" spans="3:16" s="141" customFormat="1" ht="13.2" hidden="1" outlineLevel="2">
      <c r="C447" s="165"/>
      <c r="D447" s="3"/>
      <c r="E447" s="141" t="s">
        <v>384</v>
      </c>
      <c r="F447" s="163"/>
      <c r="G447" s="141" t="s">
        <v>119</v>
      </c>
      <c r="H447" s="203">
        <f xml:space="preserve"> SUM(J447:P447)</f>
        <v>1.0000000000000002</v>
      </c>
      <c r="J447" s="174">
        <f t="shared" ref="J447:P447" si="144" xml:space="preserve"> SUM(J445:J446)</f>
        <v>0</v>
      </c>
      <c r="K447" s="174">
        <f t="shared" si="144"/>
        <v>0.17763459218987473</v>
      </c>
      <c r="L447" s="174">
        <f t="shared" si="144"/>
        <v>0.18594231348618173</v>
      </c>
      <c r="M447" s="174">
        <f t="shared" si="144"/>
        <v>0.17195597101415644</v>
      </c>
      <c r="N447" s="174">
        <f t="shared" si="144"/>
        <v>0.24592990573130286</v>
      </c>
      <c r="O447" s="174">
        <f t="shared" si="144"/>
        <v>0.21853721757848424</v>
      </c>
      <c r="P447" s="174">
        <f t="shared" si="144"/>
        <v>0</v>
      </c>
    </row>
    <row r="448" spans="3:16" s="141" customFormat="1" ht="13.2" hidden="1" outlineLevel="2">
      <c r="C448" s="165"/>
      <c r="D448" s="3"/>
      <c r="E448" s="141" t="s">
        <v>385</v>
      </c>
      <c r="F448" s="207">
        <f>H$447</f>
        <v>1.0000000000000002</v>
      </c>
      <c r="G448" s="141" t="s">
        <v>119</v>
      </c>
      <c r="H448" s="203"/>
      <c r="J448" s="174"/>
      <c r="K448" s="174"/>
      <c r="L448" s="174"/>
      <c r="M448" s="174"/>
      <c r="N448" s="174"/>
      <c r="O448" s="174"/>
      <c r="P448" s="174"/>
    </row>
    <row r="449" spans="1:16384" s="141" customFormat="1" ht="13.2" hidden="1" outlineLevel="2">
      <c r="C449" s="165"/>
      <c r="D449" s="3"/>
      <c r="F449" s="163"/>
    </row>
    <row r="450" spans="1:16384" s="141" customFormat="1" ht="13.2" hidden="1" outlineLevel="2">
      <c r="C450" s="165"/>
      <c r="D450" s="3"/>
      <c r="E450" s="175" t="str">
        <f xml:space="preserve"> E$448</f>
        <v>Totex profile - Cost Sharing - 5 year percentage - WWN</v>
      </c>
      <c r="F450" s="181">
        <f xml:space="preserve"> F$448</f>
        <v>1.0000000000000002</v>
      </c>
      <c r="G450" s="175" t="str">
        <f xml:space="preserve"> G$448</f>
        <v>%</v>
      </c>
    </row>
    <row r="451" spans="1:16384" s="141" customFormat="1" ht="13.2" hidden="1" outlineLevel="2">
      <c r="C451" s="165"/>
      <c r="D451" s="3"/>
      <c r="E451" s="141" t="s">
        <v>386</v>
      </c>
      <c r="F451" s="16">
        <f xml:space="preserve"> IF(OR($F$450 = 1, F450 = 0), 0, 1)</f>
        <v>0</v>
      </c>
      <c r="G451" s="141" t="s">
        <v>300</v>
      </c>
    </row>
    <row r="452" spans="1:16384" s="141" customFormat="1" ht="13.2" hidden="1" outlineLevel="2">
      <c r="C452" s="165"/>
      <c r="D452" s="3"/>
      <c r="H452" s="172"/>
      <c r="J452" s="209"/>
      <c r="K452" s="209"/>
      <c r="L452" s="209"/>
      <c r="M452" s="209"/>
      <c r="N452" s="209"/>
      <c r="O452" s="209"/>
      <c r="P452" s="209"/>
    </row>
    <row r="453" spans="1:16384" s="141" customFormat="1" ht="13.2" hidden="1" outlineLevel="2">
      <c r="C453" s="165"/>
      <c r="E453" s="142" t="str">
        <f>InpActive!E$125</f>
        <v>Net totex available for cost sharing - WWN - Real</v>
      </c>
      <c r="F453" s="289">
        <f>InpActive!F$125</f>
        <v>2340.967357434311</v>
      </c>
      <c r="G453" s="142" t="str">
        <f>InpActive!G$125</f>
        <v>£m</v>
      </c>
      <c r="H453" s="172"/>
      <c r="J453" s="209"/>
      <c r="K453" s="209"/>
      <c r="L453" s="209"/>
      <c r="M453" s="209"/>
      <c r="N453" s="209"/>
      <c r="O453" s="209"/>
      <c r="P453" s="209"/>
    </row>
    <row r="454" spans="1:16384" s="141" customFormat="1" ht="13.2" hidden="1" outlineLevel="2">
      <c r="C454" s="165"/>
      <c r="E454" s="203" t="str">
        <f t="shared" ref="E454:P454" si="145" xml:space="preserve"> E$447</f>
        <v>Totex profile - Cost Sharing - WWN</v>
      </c>
      <c r="F454" s="209">
        <f t="shared" si="145"/>
        <v>0</v>
      </c>
      <c r="G454" s="203" t="str">
        <f t="shared" si="145"/>
        <v>%</v>
      </c>
      <c r="H454" s="203">
        <f t="shared" si="145"/>
        <v>1.0000000000000002</v>
      </c>
      <c r="I454" s="209">
        <f t="shared" si="145"/>
        <v>0</v>
      </c>
      <c r="J454" s="203">
        <f t="shared" si="145"/>
        <v>0</v>
      </c>
      <c r="K454" s="203">
        <f t="shared" si="145"/>
        <v>0.17763459218987473</v>
      </c>
      <c r="L454" s="203">
        <f t="shared" si="145"/>
        <v>0.18594231348618173</v>
      </c>
      <c r="M454" s="203">
        <f t="shared" si="145"/>
        <v>0.17195597101415644</v>
      </c>
      <c r="N454" s="203">
        <f t="shared" si="145"/>
        <v>0.24592990573130286</v>
      </c>
      <c r="O454" s="203">
        <f t="shared" si="145"/>
        <v>0.21853721757848424</v>
      </c>
      <c r="P454" s="203">
        <f t="shared" si="145"/>
        <v>0</v>
      </c>
    </row>
    <row r="455" spans="1:16384" s="141" customFormat="1" ht="13.2" hidden="1" outlineLevel="2">
      <c r="C455" s="165"/>
      <c r="E455" s="141" t="s">
        <v>387</v>
      </c>
      <c r="G455" s="141" t="s">
        <v>116</v>
      </c>
      <c r="H455" s="172">
        <f xml:space="preserve"> SUM(J455:P455)</f>
        <v>2340.9673574343105</v>
      </c>
      <c r="J455" s="209">
        <f t="shared" ref="J455:P455" si="146" xml:space="preserve"> J454 * $F453</f>
        <v>0</v>
      </c>
      <c r="K455" s="209">
        <f t="shared" si="146"/>
        <v>415.83678186765258</v>
      </c>
      <c r="L455" s="209">
        <f t="shared" si="146"/>
        <v>435.2848862369691</v>
      </c>
      <c r="M455" s="209">
        <f t="shared" si="146"/>
        <v>402.54331506006076</v>
      </c>
      <c r="N455" s="209">
        <f t="shared" si="146"/>
        <v>575.71388153387727</v>
      </c>
      <c r="O455" s="209">
        <f t="shared" si="146"/>
        <v>511.58849273575129</v>
      </c>
      <c r="P455" s="209">
        <f t="shared" si="146"/>
        <v>0</v>
      </c>
    </row>
    <row r="456" spans="1:16384" s="141" customFormat="1" ht="13.2" hidden="1" outlineLevel="2">
      <c r="C456" s="165"/>
      <c r="H456" s="172"/>
      <c r="J456" s="209"/>
      <c r="K456" s="209"/>
      <c r="L456" s="209"/>
      <c r="M456" s="209"/>
      <c r="N456" s="209"/>
      <c r="O456" s="209"/>
      <c r="P456" s="209"/>
    </row>
    <row r="457" spans="1:16384" s="141" customFormat="1" ht="13.2" hidden="1" outlineLevel="2">
      <c r="C457" s="165"/>
      <c r="E457" s="141" t="str">
        <f t="shared" ref="E457:P457" si="147">E$455</f>
        <v>Net totex available for cost sharing profiled - WWN - Real</v>
      </c>
      <c r="F457" s="209">
        <f t="shared" si="147"/>
        <v>0</v>
      </c>
      <c r="G457" s="209" t="str">
        <f t="shared" si="147"/>
        <v>£m</v>
      </c>
      <c r="H457" s="209">
        <f t="shared" si="147"/>
        <v>2340.9673574343105</v>
      </c>
      <c r="I457" s="209">
        <f t="shared" si="147"/>
        <v>0</v>
      </c>
      <c r="J457" s="209">
        <f t="shared" si="147"/>
        <v>0</v>
      </c>
      <c r="K457" s="209">
        <f t="shared" si="147"/>
        <v>415.83678186765258</v>
      </c>
      <c r="L457" s="209">
        <f t="shared" si="147"/>
        <v>435.2848862369691</v>
      </c>
      <c r="M457" s="209">
        <f t="shared" si="147"/>
        <v>402.54331506006076</v>
      </c>
      <c r="N457" s="209">
        <f t="shared" si="147"/>
        <v>575.71388153387727</v>
      </c>
      <c r="O457" s="209">
        <f t="shared" si="147"/>
        <v>511.58849273575129</v>
      </c>
      <c r="P457" s="209">
        <f t="shared" si="147"/>
        <v>0</v>
      </c>
    </row>
    <row r="458" spans="1:16384" s="141" customFormat="1" ht="13.2" hidden="1" outlineLevel="2">
      <c r="C458" s="165"/>
      <c r="E458" s="141" t="str">
        <f t="shared" ref="E458:P458" si="148" xml:space="preserve"> E$419</f>
        <v>Variance to forecast totex for wage adjustment- WWN</v>
      </c>
      <c r="F458" s="209">
        <f t="shared" si="148"/>
        <v>0</v>
      </c>
      <c r="G458" s="209" t="str">
        <f t="shared" si="148"/>
        <v>£m</v>
      </c>
      <c r="H458" s="209">
        <f t="shared" si="148"/>
        <v>-12.708888271527172</v>
      </c>
      <c r="I458" s="209">
        <f t="shared" si="148"/>
        <v>0</v>
      </c>
      <c r="J458" s="209">
        <f t="shared" si="148"/>
        <v>0</v>
      </c>
      <c r="K458" s="209">
        <f t="shared" si="148"/>
        <v>1.5976570913881574</v>
      </c>
      <c r="L458" s="209">
        <f t="shared" si="148"/>
        <v>-0.85034775907757876</v>
      </c>
      <c r="M458" s="209">
        <f t="shared" si="148"/>
        <v>-4.2273968113003946</v>
      </c>
      <c r="N458" s="209">
        <f t="shared" si="148"/>
        <v>-4.8048812684253335</v>
      </c>
      <c r="O458" s="209">
        <f t="shared" si="148"/>
        <v>-4.4239195241120228</v>
      </c>
      <c r="P458" s="209">
        <f t="shared" si="148"/>
        <v>0</v>
      </c>
    </row>
    <row r="459" spans="1:16384" s="141" customFormat="1" ht="13.2" hidden="1" outlineLevel="2">
      <c r="C459" s="165"/>
      <c r="E459" s="186" t="str">
        <f>InpActive!E$128</f>
        <v>Total final WINEP reconciliation - WWN - real</v>
      </c>
      <c r="F459" s="186">
        <f>InpActive!F$128</f>
        <v>0</v>
      </c>
      <c r="G459" s="186" t="str">
        <f>InpActive!G$128</f>
        <v>£m</v>
      </c>
      <c r="H459" s="186">
        <f>InpActive!H$128</f>
        <v>0</v>
      </c>
      <c r="I459" s="186">
        <f>InpActive!I$128</f>
        <v>0</v>
      </c>
      <c r="J459" s="186">
        <f>InpActive!J$128</f>
        <v>0</v>
      </c>
      <c r="K459" s="186">
        <f>InpActive!K$128</f>
        <v>0</v>
      </c>
      <c r="L459" s="186">
        <f>InpActive!L$128</f>
        <v>0</v>
      </c>
      <c r="M459" s="186">
        <f>InpActive!M$128</f>
        <v>20.258179761714374</v>
      </c>
      <c r="N459" s="186">
        <f>InpActive!N$128</f>
        <v>20.258179761714374</v>
      </c>
      <c r="O459" s="186">
        <f>InpActive!O$128</f>
        <v>20.258179761714374</v>
      </c>
      <c r="P459" s="186">
        <f>InpActive!P$128</f>
        <v>0</v>
      </c>
    </row>
    <row r="460" spans="1:16384" s="143" customFormat="1" ht="13.2" hidden="1" outlineLevel="2">
      <c r="A460" s="141"/>
      <c r="B460" s="141"/>
      <c r="C460" s="165"/>
      <c r="D460" s="141"/>
      <c r="E460" s="213" t="str">
        <f t="shared" ref="E460:BP460" si="149">E436</f>
        <v>Performance related pay recovery mechanism adjustment  - WWN - real</v>
      </c>
      <c r="F460" s="213">
        <f t="shared" si="149"/>
        <v>0</v>
      </c>
      <c r="G460" s="213" t="str">
        <f t="shared" si="149"/>
        <v>£m</v>
      </c>
      <c r="H460" s="213">
        <f t="shared" si="149"/>
        <v>0</v>
      </c>
      <c r="I460" s="213">
        <f t="shared" si="149"/>
        <v>0</v>
      </c>
      <c r="J460" s="213">
        <f t="shared" si="149"/>
        <v>0</v>
      </c>
      <c r="K460" s="213">
        <f t="shared" si="149"/>
        <v>0</v>
      </c>
      <c r="L460" s="213">
        <f t="shared" si="149"/>
        <v>0</v>
      </c>
      <c r="M460" s="213">
        <f t="shared" si="149"/>
        <v>0</v>
      </c>
      <c r="N460" s="213">
        <f t="shared" si="149"/>
        <v>0</v>
      </c>
      <c r="O460" s="213">
        <f t="shared" si="149"/>
        <v>0</v>
      </c>
      <c r="P460" s="213">
        <f t="shared" si="149"/>
        <v>0</v>
      </c>
      <c r="Q460" s="143">
        <f t="shared" si="149"/>
        <v>0</v>
      </c>
      <c r="R460" s="143">
        <f t="shared" si="149"/>
        <v>0</v>
      </c>
      <c r="S460" s="143">
        <f t="shared" si="149"/>
        <v>0</v>
      </c>
      <c r="T460" s="143">
        <f t="shared" si="149"/>
        <v>0</v>
      </c>
      <c r="U460" s="143">
        <f t="shared" si="149"/>
        <v>0</v>
      </c>
      <c r="V460" s="143">
        <f t="shared" si="149"/>
        <v>0</v>
      </c>
      <c r="W460" s="143">
        <f t="shared" si="149"/>
        <v>0</v>
      </c>
      <c r="X460" s="143">
        <f t="shared" si="149"/>
        <v>0</v>
      </c>
      <c r="Y460" s="143">
        <f t="shared" si="149"/>
        <v>0</v>
      </c>
      <c r="Z460" s="143">
        <f t="shared" si="149"/>
        <v>0</v>
      </c>
      <c r="AA460" s="143">
        <f t="shared" si="149"/>
        <v>0</v>
      </c>
      <c r="AB460" s="143">
        <f t="shared" si="149"/>
        <v>0</v>
      </c>
      <c r="AC460" s="143">
        <f t="shared" si="149"/>
        <v>0</v>
      </c>
      <c r="AD460" s="143">
        <f t="shared" si="149"/>
        <v>0</v>
      </c>
      <c r="AE460" s="143">
        <f t="shared" si="149"/>
        <v>0</v>
      </c>
      <c r="AF460" s="143">
        <f t="shared" si="149"/>
        <v>0</v>
      </c>
      <c r="AG460" s="143">
        <f t="shared" si="149"/>
        <v>0</v>
      </c>
      <c r="AH460" s="143">
        <f t="shared" si="149"/>
        <v>0</v>
      </c>
      <c r="AI460" s="143">
        <f t="shared" si="149"/>
        <v>0</v>
      </c>
      <c r="AJ460" s="143">
        <f t="shared" si="149"/>
        <v>0</v>
      </c>
      <c r="AK460" s="143">
        <f t="shared" si="149"/>
        <v>0</v>
      </c>
      <c r="AL460" s="143">
        <f t="shared" si="149"/>
        <v>0</v>
      </c>
      <c r="AM460" s="143">
        <f t="shared" si="149"/>
        <v>0</v>
      </c>
      <c r="AN460" s="143">
        <f t="shared" si="149"/>
        <v>0</v>
      </c>
      <c r="AO460" s="143">
        <f t="shared" si="149"/>
        <v>0</v>
      </c>
      <c r="AP460" s="143">
        <f t="shared" si="149"/>
        <v>0</v>
      </c>
      <c r="AQ460" s="143">
        <f t="shared" si="149"/>
        <v>0</v>
      </c>
      <c r="AR460" s="143">
        <f t="shared" si="149"/>
        <v>0</v>
      </c>
      <c r="AS460" s="143">
        <f t="shared" si="149"/>
        <v>0</v>
      </c>
      <c r="AT460" s="143">
        <f t="shared" si="149"/>
        <v>0</v>
      </c>
      <c r="AU460" s="143">
        <f t="shared" si="149"/>
        <v>0</v>
      </c>
      <c r="AV460" s="143">
        <f t="shared" si="149"/>
        <v>0</v>
      </c>
      <c r="AW460" s="143">
        <f t="shared" si="149"/>
        <v>0</v>
      </c>
      <c r="AX460" s="143">
        <f t="shared" si="149"/>
        <v>0</v>
      </c>
      <c r="AY460" s="143">
        <f t="shared" si="149"/>
        <v>0</v>
      </c>
      <c r="AZ460" s="143">
        <f t="shared" si="149"/>
        <v>0</v>
      </c>
      <c r="BA460" s="143">
        <f t="shared" si="149"/>
        <v>0</v>
      </c>
      <c r="BB460" s="143">
        <f t="shared" si="149"/>
        <v>0</v>
      </c>
      <c r="BC460" s="143">
        <f t="shared" si="149"/>
        <v>0</v>
      </c>
      <c r="BD460" s="143">
        <f t="shared" si="149"/>
        <v>0</v>
      </c>
      <c r="BE460" s="143">
        <f t="shared" si="149"/>
        <v>0</v>
      </c>
      <c r="BF460" s="143">
        <f t="shared" si="149"/>
        <v>0</v>
      </c>
      <c r="BG460" s="143">
        <f t="shared" si="149"/>
        <v>0</v>
      </c>
      <c r="BH460" s="143">
        <f t="shared" si="149"/>
        <v>0</v>
      </c>
      <c r="BI460" s="143">
        <f t="shared" si="149"/>
        <v>0</v>
      </c>
      <c r="BJ460" s="143">
        <f t="shared" si="149"/>
        <v>0</v>
      </c>
      <c r="BK460" s="143">
        <f t="shared" si="149"/>
        <v>0</v>
      </c>
      <c r="BL460" s="143">
        <f t="shared" si="149"/>
        <v>0</v>
      </c>
      <c r="BM460" s="143">
        <f t="shared" si="149"/>
        <v>0</v>
      </c>
      <c r="BN460" s="143">
        <f t="shared" si="149"/>
        <v>0</v>
      </c>
      <c r="BO460" s="143">
        <f t="shared" si="149"/>
        <v>0</v>
      </c>
      <c r="BP460" s="143">
        <f t="shared" si="149"/>
        <v>0</v>
      </c>
      <c r="BQ460" s="143">
        <f t="shared" ref="BQ460:EB460" si="150">BQ436</f>
        <v>0</v>
      </c>
      <c r="BR460" s="143">
        <f t="shared" si="150"/>
        <v>0</v>
      </c>
      <c r="BS460" s="143">
        <f t="shared" si="150"/>
        <v>0</v>
      </c>
      <c r="BT460" s="143">
        <f t="shared" si="150"/>
        <v>0</v>
      </c>
      <c r="BU460" s="143">
        <f t="shared" si="150"/>
        <v>0</v>
      </c>
      <c r="BV460" s="143">
        <f t="shared" si="150"/>
        <v>0</v>
      </c>
      <c r="BW460" s="143">
        <f t="shared" si="150"/>
        <v>0</v>
      </c>
      <c r="BX460" s="143">
        <f t="shared" si="150"/>
        <v>0</v>
      </c>
      <c r="BY460" s="143">
        <f t="shared" si="150"/>
        <v>0</v>
      </c>
      <c r="BZ460" s="143">
        <f t="shared" si="150"/>
        <v>0</v>
      </c>
      <c r="CA460" s="143">
        <f t="shared" si="150"/>
        <v>0</v>
      </c>
      <c r="CB460" s="143">
        <f t="shared" si="150"/>
        <v>0</v>
      </c>
      <c r="CC460" s="143">
        <f t="shared" si="150"/>
        <v>0</v>
      </c>
      <c r="CD460" s="143">
        <f t="shared" si="150"/>
        <v>0</v>
      </c>
      <c r="CE460" s="143">
        <f t="shared" si="150"/>
        <v>0</v>
      </c>
      <c r="CF460" s="143">
        <f t="shared" si="150"/>
        <v>0</v>
      </c>
      <c r="CG460" s="143">
        <f t="shared" si="150"/>
        <v>0</v>
      </c>
      <c r="CH460" s="143">
        <f t="shared" si="150"/>
        <v>0</v>
      </c>
      <c r="CI460" s="143">
        <f t="shared" si="150"/>
        <v>0</v>
      </c>
      <c r="CJ460" s="143">
        <f t="shared" si="150"/>
        <v>0</v>
      </c>
      <c r="CK460" s="143">
        <f t="shared" si="150"/>
        <v>0</v>
      </c>
      <c r="CL460" s="143">
        <f t="shared" si="150"/>
        <v>0</v>
      </c>
      <c r="CM460" s="143">
        <f t="shared" si="150"/>
        <v>0</v>
      </c>
      <c r="CN460" s="143">
        <f t="shared" si="150"/>
        <v>0</v>
      </c>
      <c r="CO460" s="143">
        <f t="shared" si="150"/>
        <v>0</v>
      </c>
      <c r="CP460" s="143">
        <f t="shared" si="150"/>
        <v>0</v>
      </c>
      <c r="CQ460" s="143">
        <f t="shared" si="150"/>
        <v>0</v>
      </c>
      <c r="CR460" s="143">
        <f t="shared" si="150"/>
        <v>0</v>
      </c>
      <c r="CS460" s="143">
        <f t="shared" si="150"/>
        <v>0</v>
      </c>
      <c r="CT460" s="143">
        <f t="shared" si="150"/>
        <v>0</v>
      </c>
      <c r="CU460" s="143">
        <f t="shared" si="150"/>
        <v>0</v>
      </c>
      <c r="CV460" s="143">
        <f t="shared" si="150"/>
        <v>0</v>
      </c>
      <c r="CW460" s="143">
        <f t="shared" si="150"/>
        <v>0</v>
      </c>
      <c r="CX460" s="143">
        <f t="shared" si="150"/>
        <v>0</v>
      </c>
      <c r="CY460" s="143">
        <f t="shared" si="150"/>
        <v>0</v>
      </c>
      <c r="CZ460" s="143">
        <f t="shared" si="150"/>
        <v>0</v>
      </c>
      <c r="DA460" s="143">
        <f t="shared" si="150"/>
        <v>0</v>
      </c>
      <c r="DB460" s="143">
        <f t="shared" si="150"/>
        <v>0</v>
      </c>
      <c r="DC460" s="143">
        <f t="shared" si="150"/>
        <v>0</v>
      </c>
      <c r="DD460" s="143">
        <f t="shared" si="150"/>
        <v>0</v>
      </c>
      <c r="DE460" s="143">
        <f t="shared" si="150"/>
        <v>0</v>
      </c>
      <c r="DF460" s="143">
        <f t="shared" si="150"/>
        <v>0</v>
      </c>
      <c r="DG460" s="143">
        <f t="shared" si="150"/>
        <v>0</v>
      </c>
      <c r="DH460" s="143">
        <f t="shared" si="150"/>
        <v>0</v>
      </c>
      <c r="DI460" s="143">
        <f t="shared" si="150"/>
        <v>0</v>
      </c>
      <c r="DJ460" s="143">
        <f t="shared" si="150"/>
        <v>0</v>
      </c>
      <c r="DK460" s="143">
        <f t="shared" si="150"/>
        <v>0</v>
      </c>
      <c r="DL460" s="143">
        <f t="shared" si="150"/>
        <v>0</v>
      </c>
      <c r="DM460" s="143">
        <f t="shared" si="150"/>
        <v>0</v>
      </c>
      <c r="DN460" s="143">
        <f t="shared" si="150"/>
        <v>0</v>
      </c>
      <c r="DO460" s="143">
        <f t="shared" si="150"/>
        <v>0</v>
      </c>
      <c r="DP460" s="143">
        <f t="shared" si="150"/>
        <v>0</v>
      </c>
      <c r="DQ460" s="143">
        <f t="shared" si="150"/>
        <v>0</v>
      </c>
      <c r="DR460" s="143">
        <f t="shared" si="150"/>
        <v>0</v>
      </c>
      <c r="DS460" s="143">
        <f t="shared" si="150"/>
        <v>0</v>
      </c>
      <c r="DT460" s="143">
        <f t="shared" si="150"/>
        <v>0</v>
      </c>
      <c r="DU460" s="143">
        <f t="shared" si="150"/>
        <v>0</v>
      </c>
      <c r="DV460" s="143">
        <f t="shared" si="150"/>
        <v>0</v>
      </c>
      <c r="DW460" s="143">
        <f t="shared" si="150"/>
        <v>0</v>
      </c>
      <c r="DX460" s="143">
        <f t="shared" si="150"/>
        <v>0</v>
      </c>
      <c r="DY460" s="143">
        <f t="shared" si="150"/>
        <v>0</v>
      </c>
      <c r="DZ460" s="143">
        <f t="shared" si="150"/>
        <v>0</v>
      </c>
      <c r="EA460" s="143">
        <f t="shared" si="150"/>
        <v>0</v>
      </c>
      <c r="EB460" s="143">
        <f t="shared" si="150"/>
        <v>0</v>
      </c>
      <c r="EC460" s="143">
        <f t="shared" ref="EC460:GN460" si="151">EC436</f>
        <v>0</v>
      </c>
      <c r="ED460" s="143">
        <f t="shared" si="151"/>
        <v>0</v>
      </c>
      <c r="EE460" s="143">
        <f t="shared" si="151"/>
        <v>0</v>
      </c>
      <c r="EF460" s="143">
        <f t="shared" si="151"/>
        <v>0</v>
      </c>
      <c r="EG460" s="143">
        <f t="shared" si="151"/>
        <v>0</v>
      </c>
      <c r="EH460" s="143">
        <f t="shared" si="151"/>
        <v>0</v>
      </c>
      <c r="EI460" s="143">
        <f t="shared" si="151"/>
        <v>0</v>
      </c>
      <c r="EJ460" s="143">
        <f t="shared" si="151"/>
        <v>0</v>
      </c>
      <c r="EK460" s="143">
        <f t="shared" si="151"/>
        <v>0</v>
      </c>
      <c r="EL460" s="143">
        <f t="shared" si="151"/>
        <v>0</v>
      </c>
      <c r="EM460" s="143">
        <f t="shared" si="151"/>
        <v>0</v>
      </c>
      <c r="EN460" s="143">
        <f t="shared" si="151"/>
        <v>0</v>
      </c>
      <c r="EO460" s="143">
        <f t="shared" si="151"/>
        <v>0</v>
      </c>
      <c r="EP460" s="143">
        <f t="shared" si="151"/>
        <v>0</v>
      </c>
      <c r="EQ460" s="143">
        <f t="shared" si="151"/>
        <v>0</v>
      </c>
      <c r="ER460" s="143">
        <f t="shared" si="151"/>
        <v>0</v>
      </c>
      <c r="ES460" s="143">
        <f t="shared" si="151"/>
        <v>0</v>
      </c>
      <c r="ET460" s="143">
        <f t="shared" si="151"/>
        <v>0</v>
      </c>
      <c r="EU460" s="143">
        <f t="shared" si="151"/>
        <v>0</v>
      </c>
      <c r="EV460" s="143">
        <f t="shared" si="151"/>
        <v>0</v>
      </c>
      <c r="EW460" s="143">
        <f t="shared" si="151"/>
        <v>0</v>
      </c>
      <c r="EX460" s="143">
        <f t="shared" si="151"/>
        <v>0</v>
      </c>
      <c r="EY460" s="143">
        <f t="shared" si="151"/>
        <v>0</v>
      </c>
      <c r="EZ460" s="143">
        <f t="shared" si="151"/>
        <v>0</v>
      </c>
      <c r="FA460" s="143">
        <f t="shared" si="151"/>
        <v>0</v>
      </c>
      <c r="FB460" s="143">
        <f t="shared" si="151"/>
        <v>0</v>
      </c>
      <c r="FC460" s="143">
        <f t="shared" si="151"/>
        <v>0</v>
      </c>
      <c r="FD460" s="143">
        <f t="shared" si="151"/>
        <v>0</v>
      </c>
      <c r="FE460" s="143">
        <f t="shared" si="151"/>
        <v>0</v>
      </c>
      <c r="FF460" s="143">
        <f t="shared" si="151"/>
        <v>0</v>
      </c>
      <c r="FG460" s="143">
        <f t="shared" si="151"/>
        <v>0</v>
      </c>
      <c r="FH460" s="143">
        <f t="shared" si="151"/>
        <v>0</v>
      </c>
      <c r="FI460" s="143">
        <f t="shared" si="151"/>
        <v>0</v>
      </c>
      <c r="FJ460" s="143">
        <f t="shared" si="151"/>
        <v>0</v>
      </c>
      <c r="FK460" s="143">
        <f t="shared" si="151"/>
        <v>0</v>
      </c>
      <c r="FL460" s="143">
        <f t="shared" si="151"/>
        <v>0</v>
      </c>
      <c r="FM460" s="143">
        <f t="shared" si="151"/>
        <v>0</v>
      </c>
      <c r="FN460" s="143">
        <f t="shared" si="151"/>
        <v>0</v>
      </c>
      <c r="FO460" s="143">
        <f t="shared" si="151"/>
        <v>0</v>
      </c>
      <c r="FP460" s="143">
        <f t="shared" si="151"/>
        <v>0</v>
      </c>
      <c r="FQ460" s="143">
        <f t="shared" si="151"/>
        <v>0</v>
      </c>
      <c r="FR460" s="143">
        <f t="shared" si="151"/>
        <v>0</v>
      </c>
      <c r="FS460" s="143">
        <f t="shared" si="151"/>
        <v>0</v>
      </c>
      <c r="FT460" s="143">
        <f t="shared" si="151"/>
        <v>0</v>
      </c>
      <c r="FU460" s="143">
        <f t="shared" si="151"/>
        <v>0</v>
      </c>
      <c r="FV460" s="143">
        <f t="shared" si="151"/>
        <v>0</v>
      </c>
      <c r="FW460" s="143">
        <f t="shared" si="151"/>
        <v>0</v>
      </c>
      <c r="FX460" s="143">
        <f t="shared" si="151"/>
        <v>0</v>
      </c>
      <c r="FY460" s="143">
        <f t="shared" si="151"/>
        <v>0</v>
      </c>
      <c r="FZ460" s="143">
        <f t="shared" si="151"/>
        <v>0</v>
      </c>
      <c r="GA460" s="143">
        <f t="shared" si="151"/>
        <v>0</v>
      </c>
      <c r="GB460" s="143">
        <f t="shared" si="151"/>
        <v>0</v>
      </c>
      <c r="GC460" s="143">
        <f t="shared" si="151"/>
        <v>0</v>
      </c>
      <c r="GD460" s="143">
        <f t="shared" si="151"/>
        <v>0</v>
      </c>
      <c r="GE460" s="143">
        <f t="shared" si="151"/>
        <v>0</v>
      </c>
      <c r="GF460" s="143">
        <f t="shared" si="151"/>
        <v>0</v>
      </c>
      <c r="GG460" s="143">
        <f t="shared" si="151"/>
        <v>0</v>
      </c>
      <c r="GH460" s="143">
        <f t="shared" si="151"/>
        <v>0</v>
      </c>
      <c r="GI460" s="143">
        <f t="shared" si="151"/>
        <v>0</v>
      </c>
      <c r="GJ460" s="143">
        <f t="shared" si="151"/>
        <v>0</v>
      </c>
      <c r="GK460" s="143">
        <f t="shared" si="151"/>
        <v>0</v>
      </c>
      <c r="GL460" s="143">
        <f t="shared" si="151"/>
        <v>0</v>
      </c>
      <c r="GM460" s="143">
        <f t="shared" si="151"/>
        <v>0</v>
      </c>
      <c r="GN460" s="143">
        <f t="shared" si="151"/>
        <v>0</v>
      </c>
      <c r="GO460" s="143">
        <f t="shared" ref="GO460:IZ460" si="152">GO436</f>
        <v>0</v>
      </c>
      <c r="GP460" s="143">
        <f t="shared" si="152"/>
        <v>0</v>
      </c>
      <c r="GQ460" s="143">
        <f t="shared" si="152"/>
        <v>0</v>
      </c>
      <c r="GR460" s="143">
        <f t="shared" si="152"/>
        <v>0</v>
      </c>
      <c r="GS460" s="143">
        <f t="shared" si="152"/>
        <v>0</v>
      </c>
      <c r="GT460" s="143">
        <f t="shared" si="152"/>
        <v>0</v>
      </c>
      <c r="GU460" s="143">
        <f t="shared" si="152"/>
        <v>0</v>
      </c>
      <c r="GV460" s="143">
        <f t="shared" si="152"/>
        <v>0</v>
      </c>
      <c r="GW460" s="143">
        <f t="shared" si="152"/>
        <v>0</v>
      </c>
      <c r="GX460" s="143">
        <f t="shared" si="152"/>
        <v>0</v>
      </c>
      <c r="GY460" s="143">
        <f t="shared" si="152"/>
        <v>0</v>
      </c>
      <c r="GZ460" s="143">
        <f t="shared" si="152"/>
        <v>0</v>
      </c>
      <c r="HA460" s="143">
        <f t="shared" si="152"/>
        <v>0</v>
      </c>
      <c r="HB460" s="143">
        <f t="shared" si="152"/>
        <v>0</v>
      </c>
      <c r="HC460" s="143">
        <f t="shared" si="152"/>
        <v>0</v>
      </c>
      <c r="HD460" s="143">
        <f t="shared" si="152"/>
        <v>0</v>
      </c>
      <c r="HE460" s="143">
        <f t="shared" si="152"/>
        <v>0</v>
      </c>
      <c r="HF460" s="143">
        <f t="shared" si="152"/>
        <v>0</v>
      </c>
      <c r="HG460" s="143">
        <f t="shared" si="152"/>
        <v>0</v>
      </c>
      <c r="HH460" s="143">
        <f t="shared" si="152"/>
        <v>0</v>
      </c>
      <c r="HI460" s="143">
        <f t="shared" si="152"/>
        <v>0</v>
      </c>
      <c r="HJ460" s="143">
        <f t="shared" si="152"/>
        <v>0</v>
      </c>
      <c r="HK460" s="143">
        <f t="shared" si="152"/>
        <v>0</v>
      </c>
      <c r="HL460" s="143">
        <f t="shared" si="152"/>
        <v>0</v>
      </c>
      <c r="HM460" s="143">
        <f t="shared" si="152"/>
        <v>0</v>
      </c>
      <c r="HN460" s="143">
        <f t="shared" si="152"/>
        <v>0</v>
      </c>
      <c r="HO460" s="143">
        <f t="shared" si="152"/>
        <v>0</v>
      </c>
      <c r="HP460" s="143">
        <f t="shared" si="152"/>
        <v>0</v>
      </c>
      <c r="HQ460" s="143">
        <f t="shared" si="152"/>
        <v>0</v>
      </c>
      <c r="HR460" s="143">
        <f t="shared" si="152"/>
        <v>0</v>
      </c>
      <c r="HS460" s="143">
        <f t="shared" si="152"/>
        <v>0</v>
      </c>
      <c r="HT460" s="143">
        <f t="shared" si="152"/>
        <v>0</v>
      </c>
      <c r="HU460" s="143">
        <f t="shared" si="152"/>
        <v>0</v>
      </c>
      <c r="HV460" s="143">
        <f t="shared" si="152"/>
        <v>0</v>
      </c>
      <c r="HW460" s="143">
        <f t="shared" si="152"/>
        <v>0</v>
      </c>
      <c r="HX460" s="143">
        <f t="shared" si="152"/>
        <v>0</v>
      </c>
      <c r="HY460" s="143">
        <f t="shared" si="152"/>
        <v>0</v>
      </c>
      <c r="HZ460" s="143">
        <f t="shared" si="152"/>
        <v>0</v>
      </c>
      <c r="IA460" s="143">
        <f t="shared" si="152"/>
        <v>0</v>
      </c>
      <c r="IB460" s="143">
        <f t="shared" si="152"/>
        <v>0</v>
      </c>
      <c r="IC460" s="143">
        <f t="shared" si="152"/>
        <v>0</v>
      </c>
      <c r="ID460" s="143">
        <f t="shared" si="152"/>
        <v>0</v>
      </c>
      <c r="IE460" s="143">
        <f t="shared" si="152"/>
        <v>0</v>
      </c>
      <c r="IF460" s="143">
        <f t="shared" si="152"/>
        <v>0</v>
      </c>
      <c r="IG460" s="143">
        <f t="shared" si="152"/>
        <v>0</v>
      </c>
      <c r="IH460" s="143">
        <f t="shared" si="152"/>
        <v>0</v>
      </c>
      <c r="II460" s="143">
        <f t="shared" si="152"/>
        <v>0</v>
      </c>
      <c r="IJ460" s="143">
        <f t="shared" si="152"/>
        <v>0</v>
      </c>
      <c r="IK460" s="143">
        <f t="shared" si="152"/>
        <v>0</v>
      </c>
      <c r="IL460" s="143">
        <f t="shared" si="152"/>
        <v>0</v>
      </c>
      <c r="IM460" s="143">
        <f t="shared" si="152"/>
        <v>0</v>
      </c>
      <c r="IN460" s="143">
        <f t="shared" si="152"/>
        <v>0</v>
      </c>
      <c r="IO460" s="143">
        <f t="shared" si="152"/>
        <v>0</v>
      </c>
      <c r="IP460" s="143">
        <f t="shared" si="152"/>
        <v>0</v>
      </c>
      <c r="IQ460" s="143">
        <f t="shared" si="152"/>
        <v>0</v>
      </c>
      <c r="IR460" s="143">
        <f t="shared" si="152"/>
        <v>0</v>
      </c>
      <c r="IS460" s="143">
        <f t="shared" si="152"/>
        <v>0</v>
      </c>
      <c r="IT460" s="143">
        <f t="shared" si="152"/>
        <v>0</v>
      </c>
      <c r="IU460" s="143">
        <f t="shared" si="152"/>
        <v>0</v>
      </c>
      <c r="IV460" s="143">
        <f t="shared" si="152"/>
        <v>0</v>
      </c>
      <c r="IW460" s="143">
        <f t="shared" si="152"/>
        <v>0</v>
      </c>
      <c r="IX460" s="143">
        <f t="shared" si="152"/>
        <v>0</v>
      </c>
      <c r="IY460" s="143">
        <f t="shared" si="152"/>
        <v>0</v>
      </c>
      <c r="IZ460" s="143">
        <f t="shared" si="152"/>
        <v>0</v>
      </c>
      <c r="JA460" s="143">
        <f t="shared" ref="JA460:LL460" si="153">JA436</f>
        <v>0</v>
      </c>
      <c r="JB460" s="143">
        <f t="shared" si="153"/>
        <v>0</v>
      </c>
      <c r="JC460" s="143">
        <f t="shared" si="153"/>
        <v>0</v>
      </c>
      <c r="JD460" s="143">
        <f t="shared" si="153"/>
        <v>0</v>
      </c>
      <c r="JE460" s="143">
        <f t="shared" si="153"/>
        <v>0</v>
      </c>
      <c r="JF460" s="143">
        <f t="shared" si="153"/>
        <v>0</v>
      </c>
      <c r="JG460" s="143">
        <f t="shared" si="153"/>
        <v>0</v>
      </c>
      <c r="JH460" s="143">
        <f t="shared" si="153"/>
        <v>0</v>
      </c>
      <c r="JI460" s="143">
        <f t="shared" si="153"/>
        <v>0</v>
      </c>
      <c r="JJ460" s="143">
        <f t="shared" si="153"/>
        <v>0</v>
      </c>
      <c r="JK460" s="143">
        <f t="shared" si="153"/>
        <v>0</v>
      </c>
      <c r="JL460" s="143">
        <f t="shared" si="153"/>
        <v>0</v>
      </c>
      <c r="JM460" s="143">
        <f t="shared" si="153"/>
        <v>0</v>
      </c>
      <c r="JN460" s="143">
        <f t="shared" si="153"/>
        <v>0</v>
      </c>
      <c r="JO460" s="143">
        <f t="shared" si="153"/>
        <v>0</v>
      </c>
      <c r="JP460" s="143">
        <f t="shared" si="153"/>
        <v>0</v>
      </c>
      <c r="JQ460" s="143">
        <f t="shared" si="153"/>
        <v>0</v>
      </c>
      <c r="JR460" s="143">
        <f t="shared" si="153"/>
        <v>0</v>
      </c>
      <c r="JS460" s="143">
        <f t="shared" si="153"/>
        <v>0</v>
      </c>
      <c r="JT460" s="143">
        <f t="shared" si="153"/>
        <v>0</v>
      </c>
      <c r="JU460" s="143">
        <f t="shared" si="153"/>
        <v>0</v>
      </c>
      <c r="JV460" s="143">
        <f t="shared" si="153"/>
        <v>0</v>
      </c>
      <c r="JW460" s="143">
        <f t="shared" si="153"/>
        <v>0</v>
      </c>
      <c r="JX460" s="143">
        <f t="shared" si="153"/>
        <v>0</v>
      </c>
      <c r="JY460" s="143">
        <f t="shared" si="153"/>
        <v>0</v>
      </c>
      <c r="JZ460" s="143">
        <f t="shared" si="153"/>
        <v>0</v>
      </c>
      <c r="KA460" s="143">
        <f t="shared" si="153"/>
        <v>0</v>
      </c>
      <c r="KB460" s="143">
        <f t="shared" si="153"/>
        <v>0</v>
      </c>
      <c r="KC460" s="143">
        <f t="shared" si="153"/>
        <v>0</v>
      </c>
      <c r="KD460" s="143">
        <f t="shared" si="153"/>
        <v>0</v>
      </c>
      <c r="KE460" s="143">
        <f t="shared" si="153"/>
        <v>0</v>
      </c>
      <c r="KF460" s="143">
        <f t="shared" si="153"/>
        <v>0</v>
      </c>
      <c r="KG460" s="143">
        <f t="shared" si="153"/>
        <v>0</v>
      </c>
      <c r="KH460" s="143">
        <f t="shared" si="153"/>
        <v>0</v>
      </c>
      <c r="KI460" s="143">
        <f t="shared" si="153"/>
        <v>0</v>
      </c>
      <c r="KJ460" s="143">
        <f t="shared" si="153"/>
        <v>0</v>
      </c>
      <c r="KK460" s="143">
        <f t="shared" si="153"/>
        <v>0</v>
      </c>
      <c r="KL460" s="143">
        <f t="shared" si="153"/>
        <v>0</v>
      </c>
      <c r="KM460" s="143">
        <f t="shared" si="153"/>
        <v>0</v>
      </c>
      <c r="KN460" s="143">
        <f t="shared" si="153"/>
        <v>0</v>
      </c>
      <c r="KO460" s="143">
        <f t="shared" si="153"/>
        <v>0</v>
      </c>
      <c r="KP460" s="143">
        <f t="shared" si="153"/>
        <v>0</v>
      </c>
      <c r="KQ460" s="143">
        <f t="shared" si="153"/>
        <v>0</v>
      </c>
      <c r="KR460" s="143">
        <f t="shared" si="153"/>
        <v>0</v>
      </c>
      <c r="KS460" s="143">
        <f t="shared" si="153"/>
        <v>0</v>
      </c>
      <c r="KT460" s="143">
        <f t="shared" si="153"/>
        <v>0</v>
      </c>
      <c r="KU460" s="143">
        <f t="shared" si="153"/>
        <v>0</v>
      </c>
      <c r="KV460" s="143">
        <f t="shared" si="153"/>
        <v>0</v>
      </c>
      <c r="KW460" s="143">
        <f t="shared" si="153"/>
        <v>0</v>
      </c>
      <c r="KX460" s="143">
        <f t="shared" si="153"/>
        <v>0</v>
      </c>
      <c r="KY460" s="143">
        <f t="shared" si="153"/>
        <v>0</v>
      </c>
      <c r="KZ460" s="143">
        <f t="shared" si="153"/>
        <v>0</v>
      </c>
      <c r="LA460" s="143">
        <f t="shared" si="153"/>
        <v>0</v>
      </c>
      <c r="LB460" s="143">
        <f t="shared" si="153"/>
        <v>0</v>
      </c>
      <c r="LC460" s="143">
        <f t="shared" si="153"/>
        <v>0</v>
      </c>
      <c r="LD460" s="143">
        <f t="shared" si="153"/>
        <v>0</v>
      </c>
      <c r="LE460" s="143">
        <f t="shared" si="153"/>
        <v>0</v>
      </c>
      <c r="LF460" s="143">
        <f t="shared" si="153"/>
        <v>0</v>
      </c>
      <c r="LG460" s="143">
        <f t="shared" si="153"/>
        <v>0</v>
      </c>
      <c r="LH460" s="143">
        <f t="shared" si="153"/>
        <v>0</v>
      </c>
      <c r="LI460" s="143">
        <f t="shared" si="153"/>
        <v>0</v>
      </c>
      <c r="LJ460" s="143">
        <f t="shared" si="153"/>
        <v>0</v>
      </c>
      <c r="LK460" s="143">
        <f t="shared" si="153"/>
        <v>0</v>
      </c>
      <c r="LL460" s="143">
        <f t="shared" si="153"/>
        <v>0</v>
      </c>
      <c r="LM460" s="143">
        <f t="shared" ref="LM460:NX460" si="154">LM436</f>
        <v>0</v>
      </c>
      <c r="LN460" s="143">
        <f t="shared" si="154"/>
        <v>0</v>
      </c>
      <c r="LO460" s="143">
        <f t="shared" si="154"/>
        <v>0</v>
      </c>
      <c r="LP460" s="143">
        <f t="shared" si="154"/>
        <v>0</v>
      </c>
      <c r="LQ460" s="143">
        <f t="shared" si="154"/>
        <v>0</v>
      </c>
      <c r="LR460" s="143">
        <f t="shared" si="154"/>
        <v>0</v>
      </c>
      <c r="LS460" s="143">
        <f t="shared" si="154"/>
        <v>0</v>
      </c>
      <c r="LT460" s="143">
        <f t="shared" si="154"/>
        <v>0</v>
      </c>
      <c r="LU460" s="143">
        <f t="shared" si="154"/>
        <v>0</v>
      </c>
      <c r="LV460" s="143">
        <f t="shared" si="154"/>
        <v>0</v>
      </c>
      <c r="LW460" s="143">
        <f t="shared" si="154"/>
        <v>0</v>
      </c>
      <c r="LX460" s="143">
        <f t="shared" si="154"/>
        <v>0</v>
      </c>
      <c r="LY460" s="143">
        <f t="shared" si="154"/>
        <v>0</v>
      </c>
      <c r="LZ460" s="143">
        <f t="shared" si="154"/>
        <v>0</v>
      </c>
      <c r="MA460" s="143">
        <f t="shared" si="154"/>
        <v>0</v>
      </c>
      <c r="MB460" s="143">
        <f t="shared" si="154"/>
        <v>0</v>
      </c>
      <c r="MC460" s="143">
        <f t="shared" si="154"/>
        <v>0</v>
      </c>
      <c r="MD460" s="143">
        <f t="shared" si="154"/>
        <v>0</v>
      </c>
      <c r="ME460" s="143">
        <f t="shared" si="154"/>
        <v>0</v>
      </c>
      <c r="MF460" s="143">
        <f t="shared" si="154"/>
        <v>0</v>
      </c>
      <c r="MG460" s="143">
        <f t="shared" si="154"/>
        <v>0</v>
      </c>
      <c r="MH460" s="143">
        <f t="shared" si="154"/>
        <v>0</v>
      </c>
      <c r="MI460" s="143">
        <f t="shared" si="154"/>
        <v>0</v>
      </c>
      <c r="MJ460" s="143">
        <f t="shared" si="154"/>
        <v>0</v>
      </c>
      <c r="MK460" s="143">
        <f t="shared" si="154"/>
        <v>0</v>
      </c>
      <c r="ML460" s="143">
        <f t="shared" si="154"/>
        <v>0</v>
      </c>
      <c r="MM460" s="143">
        <f t="shared" si="154"/>
        <v>0</v>
      </c>
      <c r="MN460" s="143">
        <f t="shared" si="154"/>
        <v>0</v>
      </c>
      <c r="MO460" s="143">
        <f t="shared" si="154"/>
        <v>0</v>
      </c>
      <c r="MP460" s="143">
        <f t="shared" si="154"/>
        <v>0</v>
      </c>
      <c r="MQ460" s="143">
        <f t="shared" si="154"/>
        <v>0</v>
      </c>
      <c r="MR460" s="143">
        <f t="shared" si="154"/>
        <v>0</v>
      </c>
      <c r="MS460" s="143">
        <f t="shared" si="154"/>
        <v>0</v>
      </c>
      <c r="MT460" s="143">
        <f t="shared" si="154"/>
        <v>0</v>
      </c>
      <c r="MU460" s="143">
        <f t="shared" si="154"/>
        <v>0</v>
      </c>
      <c r="MV460" s="143">
        <f t="shared" si="154"/>
        <v>0</v>
      </c>
      <c r="MW460" s="143">
        <f t="shared" si="154"/>
        <v>0</v>
      </c>
      <c r="MX460" s="143">
        <f t="shared" si="154"/>
        <v>0</v>
      </c>
      <c r="MY460" s="143">
        <f t="shared" si="154"/>
        <v>0</v>
      </c>
      <c r="MZ460" s="143">
        <f t="shared" si="154"/>
        <v>0</v>
      </c>
      <c r="NA460" s="143">
        <f t="shared" si="154"/>
        <v>0</v>
      </c>
      <c r="NB460" s="143">
        <f t="shared" si="154"/>
        <v>0</v>
      </c>
      <c r="NC460" s="143">
        <f t="shared" si="154"/>
        <v>0</v>
      </c>
      <c r="ND460" s="143">
        <f t="shared" si="154"/>
        <v>0</v>
      </c>
      <c r="NE460" s="143">
        <f t="shared" si="154"/>
        <v>0</v>
      </c>
      <c r="NF460" s="143">
        <f t="shared" si="154"/>
        <v>0</v>
      </c>
      <c r="NG460" s="143">
        <f t="shared" si="154"/>
        <v>0</v>
      </c>
      <c r="NH460" s="143">
        <f t="shared" si="154"/>
        <v>0</v>
      </c>
      <c r="NI460" s="143">
        <f t="shared" si="154"/>
        <v>0</v>
      </c>
      <c r="NJ460" s="143">
        <f t="shared" si="154"/>
        <v>0</v>
      </c>
      <c r="NK460" s="143">
        <f t="shared" si="154"/>
        <v>0</v>
      </c>
      <c r="NL460" s="143">
        <f t="shared" si="154"/>
        <v>0</v>
      </c>
      <c r="NM460" s="143">
        <f t="shared" si="154"/>
        <v>0</v>
      </c>
      <c r="NN460" s="143">
        <f t="shared" si="154"/>
        <v>0</v>
      </c>
      <c r="NO460" s="143">
        <f t="shared" si="154"/>
        <v>0</v>
      </c>
      <c r="NP460" s="143">
        <f t="shared" si="154"/>
        <v>0</v>
      </c>
      <c r="NQ460" s="143">
        <f t="shared" si="154"/>
        <v>0</v>
      </c>
      <c r="NR460" s="143">
        <f t="shared" si="154"/>
        <v>0</v>
      </c>
      <c r="NS460" s="143">
        <f t="shared" si="154"/>
        <v>0</v>
      </c>
      <c r="NT460" s="143">
        <f t="shared" si="154"/>
        <v>0</v>
      </c>
      <c r="NU460" s="143">
        <f t="shared" si="154"/>
        <v>0</v>
      </c>
      <c r="NV460" s="143">
        <f t="shared" si="154"/>
        <v>0</v>
      </c>
      <c r="NW460" s="143">
        <f t="shared" si="154"/>
        <v>0</v>
      </c>
      <c r="NX460" s="143">
        <f t="shared" si="154"/>
        <v>0</v>
      </c>
      <c r="NY460" s="143">
        <f t="shared" ref="NY460:QJ460" si="155">NY436</f>
        <v>0</v>
      </c>
      <c r="NZ460" s="143">
        <f t="shared" si="155"/>
        <v>0</v>
      </c>
      <c r="OA460" s="143">
        <f t="shared" si="155"/>
        <v>0</v>
      </c>
      <c r="OB460" s="143">
        <f t="shared" si="155"/>
        <v>0</v>
      </c>
      <c r="OC460" s="143">
        <f t="shared" si="155"/>
        <v>0</v>
      </c>
      <c r="OD460" s="143">
        <f t="shared" si="155"/>
        <v>0</v>
      </c>
      <c r="OE460" s="143">
        <f t="shared" si="155"/>
        <v>0</v>
      </c>
      <c r="OF460" s="143">
        <f t="shared" si="155"/>
        <v>0</v>
      </c>
      <c r="OG460" s="143">
        <f t="shared" si="155"/>
        <v>0</v>
      </c>
      <c r="OH460" s="143">
        <f t="shared" si="155"/>
        <v>0</v>
      </c>
      <c r="OI460" s="143">
        <f t="shared" si="155"/>
        <v>0</v>
      </c>
      <c r="OJ460" s="143">
        <f t="shared" si="155"/>
        <v>0</v>
      </c>
      <c r="OK460" s="143">
        <f t="shared" si="155"/>
        <v>0</v>
      </c>
      <c r="OL460" s="143">
        <f t="shared" si="155"/>
        <v>0</v>
      </c>
      <c r="OM460" s="143">
        <f t="shared" si="155"/>
        <v>0</v>
      </c>
      <c r="ON460" s="143">
        <f t="shared" si="155"/>
        <v>0</v>
      </c>
      <c r="OO460" s="143">
        <f t="shared" si="155"/>
        <v>0</v>
      </c>
      <c r="OP460" s="143">
        <f t="shared" si="155"/>
        <v>0</v>
      </c>
      <c r="OQ460" s="143">
        <f t="shared" si="155"/>
        <v>0</v>
      </c>
      <c r="OR460" s="143">
        <f t="shared" si="155"/>
        <v>0</v>
      </c>
      <c r="OS460" s="143">
        <f t="shared" si="155"/>
        <v>0</v>
      </c>
      <c r="OT460" s="143">
        <f t="shared" si="155"/>
        <v>0</v>
      </c>
      <c r="OU460" s="143">
        <f t="shared" si="155"/>
        <v>0</v>
      </c>
      <c r="OV460" s="143">
        <f t="shared" si="155"/>
        <v>0</v>
      </c>
      <c r="OW460" s="143">
        <f t="shared" si="155"/>
        <v>0</v>
      </c>
      <c r="OX460" s="143">
        <f t="shared" si="155"/>
        <v>0</v>
      </c>
      <c r="OY460" s="143">
        <f t="shared" si="155"/>
        <v>0</v>
      </c>
      <c r="OZ460" s="143">
        <f t="shared" si="155"/>
        <v>0</v>
      </c>
      <c r="PA460" s="143">
        <f t="shared" si="155"/>
        <v>0</v>
      </c>
      <c r="PB460" s="143">
        <f t="shared" si="155"/>
        <v>0</v>
      </c>
      <c r="PC460" s="143">
        <f t="shared" si="155"/>
        <v>0</v>
      </c>
      <c r="PD460" s="143">
        <f t="shared" si="155"/>
        <v>0</v>
      </c>
      <c r="PE460" s="143">
        <f t="shared" si="155"/>
        <v>0</v>
      </c>
      <c r="PF460" s="143">
        <f t="shared" si="155"/>
        <v>0</v>
      </c>
      <c r="PG460" s="143">
        <f t="shared" si="155"/>
        <v>0</v>
      </c>
      <c r="PH460" s="143">
        <f t="shared" si="155"/>
        <v>0</v>
      </c>
      <c r="PI460" s="143">
        <f t="shared" si="155"/>
        <v>0</v>
      </c>
      <c r="PJ460" s="143">
        <f t="shared" si="155"/>
        <v>0</v>
      </c>
      <c r="PK460" s="143">
        <f t="shared" si="155"/>
        <v>0</v>
      </c>
      <c r="PL460" s="143">
        <f t="shared" si="155"/>
        <v>0</v>
      </c>
      <c r="PM460" s="143">
        <f t="shared" si="155"/>
        <v>0</v>
      </c>
      <c r="PN460" s="143">
        <f t="shared" si="155"/>
        <v>0</v>
      </c>
      <c r="PO460" s="143">
        <f t="shared" si="155"/>
        <v>0</v>
      </c>
      <c r="PP460" s="143">
        <f t="shared" si="155"/>
        <v>0</v>
      </c>
      <c r="PQ460" s="143">
        <f t="shared" si="155"/>
        <v>0</v>
      </c>
      <c r="PR460" s="143">
        <f t="shared" si="155"/>
        <v>0</v>
      </c>
      <c r="PS460" s="143">
        <f t="shared" si="155"/>
        <v>0</v>
      </c>
      <c r="PT460" s="143">
        <f t="shared" si="155"/>
        <v>0</v>
      </c>
      <c r="PU460" s="143">
        <f t="shared" si="155"/>
        <v>0</v>
      </c>
      <c r="PV460" s="143">
        <f t="shared" si="155"/>
        <v>0</v>
      </c>
      <c r="PW460" s="143">
        <f t="shared" si="155"/>
        <v>0</v>
      </c>
      <c r="PX460" s="143">
        <f t="shared" si="155"/>
        <v>0</v>
      </c>
      <c r="PY460" s="143">
        <f t="shared" si="155"/>
        <v>0</v>
      </c>
      <c r="PZ460" s="143">
        <f t="shared" si="155"/>
        <v>0</v>
      </c>
      <c r="QA460" s="143">
        <f t="shared" si="155"/>
        <v>0</v>
      </c>
      <c r="QB460" s="143">
        <f t="shared" si="155"/>
        <v>0</v>
      </c>
      <c r="QC460" s="143">
        <f t="shared" si="155"/>
        <v>0</v>
      </c>
      <c r="QD460" s="143">
        <f t="shared" si="155"/>
        <v>0</v>
      </c>
      <c r="QE460" s="143">
        <f t="shared" si="155"/>
        <v>0</v>
      </c>
      <c r="QF460" s="143">
        <f t="shared" si="155"/>
        <v>0</v>
      </c>
      <c r="QG460" s="143">
        <f t="shared" si="155"/>
        <v>0</v>
      </c>
      <c r="QH460" s="143">
        <f t="shared" si="155"/>
        <v>0</v>
      </c>
      <c r="QI460" s="143">
        <f t="shared" si="155"/>
        <v>0</v>
      </c>
      <c r="QJ460" s="143">
        <f t="shared" si="155"/>
        <v>0</v>
      </c>
      <c r="QK460" s="143">
        <f t="shared" ref="QK460:SV460" si="156">QK436</f>
        <v>0</v>
      </c>
      <c r="QL460" s="143">
        <f t="shared" si="156"/>
        <v>0</v>
      </c>
      <c r="QM460" s="143">
        <f t="shared" si="156"/>
        <v>0</v>
      </c>
      <c r="QN460" s="143">
        <f t="shared" si="156"/>
        <v>0</v>
      </c>
      <c r="QO460" s="143">
        <f t="shared" si="156"/>
        <v>0</v>
      </c>
      <c r="QP460" s="143">
        <f t="shared" si="156"/>
        <v>0</v>
      </c>
      <c r="QQ460" s="143">
        <f t="shared" si="156"/>
        <v>0</v>
      </c>
      <c r="QR460" s="143">
        <f t="shared" si="156"/>
        <v>0</v>
      </c>
      <c r="QS460" s="143">
        <f t="shared" si="156"/>
        <v>0</v>
      </c>
      <c r="QT460" s="143">
        <f t="shared" si="156"/>
        <v>0</v>
      </c>
      <c r="QU460" s="143">
        <f t="shared" si="156"/>
        <v>0</v>
      </c>
      <c r="QV460" s="143">
        <f t="shared" si="156"/>
        <v>0</v>
      </c>
      <c r="QW460" s="143">
        <f t="shared" si="156"/>
        <v>0</v>
      </c>
      <c r="QX460" s="143">
        <f t="shared" si="156"/>
        <v>0</v>
      </c>
      <c r="QY460" s="143">
        <f t="shared" si="156"/>
        <v>0</v>
      </c>
      <c r="QZ460" s="143">
        <f t="shared" si="156"/>
        <v>0</v>
      </c>
      <c r="RA460" s="143">
        <f t="shared" si="156"/>
        <v>0</v>
      </c>
      <c r="RB460" s="143">
        <f t="shared" si="156"/>
        <v>0</v>
      </c>
      <c r="RC460" s="143">
        <f t="shared" si="156"/>
        <v>0</v>
      </c>
      <c r="RD460" s="143">
        <f t="shared" si="156"/>
        <v>0</v>
      </c>
      <c r="RE460" s="143">
        <f t="shared" si="156"/>
        <v>0</v>
      </c>
      <c r="RF460" s="143">
        <f t="shared" si="156"/>
        <v>0</v>
      </c>
      <c r="RG460" s="143">
        <f t="shared" si="156"/>
        <v>0</v>
      </c>
      <c r="RH460" s="143">
        <f t="shared" si="156"/>
        <v>0</v>
      </c>
      <c r="RI460" s="143">
        <f t="shared" si="156"/>
        <v>0</v>
      </c>
      <c r="RJ460" s="143">
        <f t="shared" si="156"/>
        <v>0</v>
      </c>
      <c r="RK460" s="143">
        <f t="shared" si="156"/>
        <v>0</v>
      </c>
      <c r="RL460" s="143">
        <f t="shared" si="156"/>
        <v>0</v>
      </c>
      <c r="RM460" s="143">
        <f t="shared" si="156"/>
        <v>0</v>
      </c>
      <c r="RN460" s="143">
        <f t="shared" si="156"/>
        <v>0</v>
      </c>
      <c r="RO460" s="143">
        <f t="shared" si="156"/>
        <v>0</v>
      </c>
      <c r="RP460" s="143">
        <f t="shared" si="156"/>
        <v>0</v>
      </c>
      <c r="RQ460" s="143">
        <f t="shared" si="156"/>
        <v>0</v>
      </c>
      <c r="RR460" s="143">
        <f t="shared" si="156"/>
        <v>0</v>
      </c>
      <c r="RS460" s="143">
        <f t="shared" si="156"/>
        <v>0</v>
      </c>
      <c r="RT460" s="143">
        <f t="shared" si="156"/>
        <v>0</v>
      </c>
      <c r="RU460" s="143">
        <f t="shared" si="156"/>
        <v>0</v>
      </c>
      <c r="RV460" s="143">
        <f t="shared" si="156"/>
        <v>0</v>
      </c>
      <c r="RW460" s="143">
        <f t="shared" si="156"/>
        <v>0</v>
      </c>
      <c r="RX460" s="143">
        <f t="shared" si="156"/>
        <v>0</v>
      </c>
      <c r="RY460" s="143">
        <f t="shared" si="156"/>
        <v>0</v>
      </c>
      <c r="RZ460" s="143">
        <f t="shared" si="156"/>
        <v>0</v>
      </c>
      <c r="SA460" s="143">
        <f t="shared" si="156"/>
        <v>0</v>
      </c>
      <c r="SB460" s="143">
        <f t="shared" si="156"/>
        <v>0</v>
      </c>
      <c r="SC460" s="143">
        <f t="shared" si="156"/>
        <v>0</v>
      </c>
      <c r="SD460" s="143">
        <f t="shared" si="156"/>
        <v>0</v>
      </c>
      <c r="SE460" s="143">
        <f t="shared" si="156"/>
        <v>0</v>
      </c>
      <c r="SF460" s="143">
        <f t="shared" si="156"/>
        <v>0</v>
      </c>
      <c r="SG460" s="143">
        <f t="shared" si="156"/>
        <v>0</v>
      </c>
      <c r="SH460" s="143">
        <f t="shared" si="156"/>
        <v>0</v>
      </c>
      <c r="SI460" s="143">
        <f t="shared" si="156"/>
        <v>0</v>
      </c>
      <c r="SJ460" s="143">
        <f t="shared" si="156"/>
        <v>0</v>
      </c>
      <c r="SK460" s="143">
        <f t="shared" si="156"/>
        <v>0</v>
      </c>
      <c r="SL460" s="143">
        <f t="shared" si="156"/>
        <v>0</v>
      </c>
      <c r="SM460" s="143">
        <f t="shared" si="156"/>
        <v>0</v>
      </c>
      <c r="SN460" s="143">
        <f t="shared" si="156"/>
        <v>0</v>
      </c>
      <c r="SO460" s="143">
        <f t="shared" si="156"/>
        <v>0</v>
      </c>
      <c r="SP460" s="143">
        <f t="shared" si="156"/>
        <v>0</v>
      </c>
      <c r="SQ460" s="143">
        <f t="shared" si="156"/>
        <v>0</v>
      </c>
      <c r="SR460" s="143">
        <f t="shared" si="156"/>
        <v>0</v>
      </c>
      <c r="SS460" s="143">
        <f t="shared" si="156"/>
        <v>0</v>
      </c>
      <c r="ST460" s="143">
        <f t="shared" si="156"/>
        <v>0</v>
      </c>
      <c r="SU460" s="143">
        <f t="shared" si="156"/>
        <v>0</v>
      </c>
      <c r="SV460" s="143">
        <f t="shared" si="156"/>
        <v>0</v>
      </c>
      <c r="SW460" s="143">
        <f t="shared" ref="SW460:VH460" si="157">SW436</f>
        <v>0</v>
      </c>
      <c r="SX460" s="143">
        <f t="shared" si="157"/>
        <v>0</v>
      </c>
      <c r="SY460" s="143">
        <f t="shared" si="157"/>
        <v>0</v>
      </c>
      <c r="SZ460" s="143">
        <f t="shared" si="157"/>
        <v>0</v>
      </c>
      <c r="TA460" s="143">
        <f t="shared" si="157"/>
        <v>0</v>
      </c>
      <c r="TB460" s="143">
        <f t="shared" si="157"/>
        <v>0</v>
      </c>
      <c r="TC460" s="143">
        <f t="shared" si="157"/>
        <v>0</v>
      </c>
      <c r="TD460" s="143">
        <f t="shared" si="157"/>
        <v>0</v>
      </c>
      <c r="TE460" s="143">
        <f t="shared" si="157"/>
        <v>0</v>
      </c>
      <c r="TF460" s="143">
        <f t="shared" si="157"/>
        <v>0</v>
      </c>
      <c r="TG460" s="143">
        <f t="shared" si="157"/>
        <v>0</v>
      </c>
      <c r="TH460" s="143">
        <f t="shared" si="157"/>
        <v>0</v>
      </c>
      <c r="TI460" s="143">
        <f t="shared" si="157"/>
        <v>0</v>
      </c>
      <c r="TJ460" s="143">
        <f t="shared" si="157"/>
        <v>0</v>
      </c>
      <c r="TK460" s="143">
        <f t="shared" si="157"/>
        <v>0</v>
      </c>
      <c r="TL460" s="143">
        <f t="shared" si="157"/>
        <v>0</v>
      </c>
      <c r="TM460" s="143">
        <f t="shared" si="157"/>
        <v>0</v>
      </c>
      <c r="TN460" s="143">
        <f t="shared" si="157"/>
        <v>0</v>
      </c>
      <c r="TO460" s="143">
        <f t="shared" si="157"/>
        <v>0</v>
      </c>
      <c r="TP460" s="143">
        <f t="shared" si="157"/>
        <v>0</v>
      </c>
      <c r="TQ460" s="143">
        <f t="shared" si="157"/>
        <v>0</v>
      </c>
      <c r="TR460" s="143">
        <f t="shared" si="157"/>
        <v>0</v>
      </c>
      <c r="TS460" s="143">
        <f t="shared" si="157"/>
        <v>0</v>
      </c>
      <c r="TT460" s="143">
        <f t="shared" si="157"/>
        <v>0</v>
      </c>
      <c r="TU460" s="143">
        <f t="shared" si="157"/>
        <v>0</v>
      </c>
      <c r="TV460" s="143">
        <f t="shared" si="157"/>
        <v>0</v>
      </c>
      <c r="TW460" s="143">
        <f t="shared" si="157"/>
        <v>0</v>
      </c>
      <c r="TX460" s="143">
        <f t="shared" si="157"/>
        <v>0</v>
      </c>
      <c r="TY460" s="143">
        <f t="shared" si="157"/>
        <v>0</v>
      </c>
      <c r="TZ460" s="143">
        <f t="shared" si="157"/>
        <v>0</v>
      </c>
      <c r="UA460" s="143">
        <f t="shared" si="157"/>
        <v>0</v>
      </c>
      <c r="UB460" s="143">
        <f t="shared" si="157"/>
        <v>0</v>
      </c>
      <c r="UC460" s="143">
        <f t="shared" si="157"/>
        <v>0</v>
      </c>
      <c r="UD460" s="143">
        <f t="shared" si="157"/>
        <v>0</v>
      </c>
      <c r="UE460" s="143">
        <f t="shared" si="157"/>
        <v>0</v>
      </c>
      <c r="UF460" s="143">
        <f t="shared" si="157"/>
        <v>0</v>
      </c>
      <c r="UG460" s="143">
        <f t="shared" si="157"/>
        <v>0</v>
      </c>
      <c r="UH460" s="143">
        <f t="shared" si="157"/>
        <v>0</v>
      </c>
      <c r="UI460" s="143">
        <f t="shared" si="157"/>
        <v>0</v>
      </c>
      <c r="UJ460" s="143">
        <f t="shared" si="157"/>
        <v>0</v>
      </c>
      <c r="UK460" s="143">
        <f t="shared" si="157"/>
        <v>0</v>
      </c>
      <c r="UL460" s="143">
        <f t="shared" si="157"/>
        <v>0</v>
      </c>
      <c r="UM460" s="143">
        <f t="shared" si="157"/>
        <v>0</v>
      </c>
      <c r="UN460" s="143">
        <f t="shared" si="157"/>
        <v>0</v>
      </c>
      <c r="UO460" s="143">
        <f t="shared" si="157"/>
        <v>0</v>
      </c>
      <c r="UP460" s="143">
        <f t="shared" si="157"/>
        <v>0</v>
      </c>
      <c r="UQ460" s="143">
        <f t="shared" si="157"/>
        <v>0</v>
      </c>
      <c r="UR460" s="143">
        <f t="shared" si="157"/>
        <v>0</v>
      </c>
      <c r="US460" s="143">
        <f t="shared" si="157"/>
        <v>0</v>
      </c>
      <c r="UT460" s="143">
        <f t="shared" si="157"/>
        <v>0</v>
      </c>
      <c r="UU460" s="143">
        <f t="shared" si="157"/>
        <v>0</v>
      </c>
      <c r="UV460" s="143">
        <f t="shared" si="157"/>
        <v>0</v>
      </c>
      <c r="UW460" s="143">
        <f t="shared" si="157"/>
        <v>0</v>
      </c>
      <c r="UX460" s="143">
        <f t="shared" si="157"/>
        <v>0</v>
      </c>
      <c r="UY460" s="143">
        <f t="shared" si="157"/>
        <v>0</v>
      </c>
      <c r="UZ460" s="143">
        <f t="shared" si="157"/>
        <v>0</v>
      </c>
      <c r="VA460" s="143">
        <f t="shared" si="157"/>
        <v>0</v>
      </c>
      <c r="VB460" s="143">
        <f t="shared" si="157"/>
        <v>0</v>
      </c>
      <c r="VC460" s="143">
        <f t="shared" si="157"/>
        <v>0</v>
      </c>
      <c r="VD460" s="143">
        <f t="shared" si="157"/>
        <v>0</v>
      </c>
      <c r="VE460" s="143">
        <f t="shared" si="157"/>
        <v>0</v>
      </c>
      <c r="VF460" s="143">
        <f t="shared" si="157"/>
        <v>0</v>
      </c>
      <c r="VG460" s="143">
        <f t="shared" si="157"/>
        <v>0</v>
      </c>
      <c r="VH460" s="143">
        <f t="shared" si="157"/>
        <v>0</v>
      </c>
      <c r="VI460" s="143">
        <f t="shared" ref="VI460:XT460" si="158">VI436</f>
        <v>0</v>
      </c>
      <c r="VJ460" s="143">
        <f t="shared" si="158"/>
        <v>0</v>
      </c>
      <c r="VK460" s="143">
        <f t="shared" si="158"/>
        <v>0</v>
      </c>
      <c r="VL460" s="143">
        <f t="shared" si="158"/>
        <v>0</v>
      </c>
      <c r="VM460" s="143">
        <f t="shared" si="158"/>
        <v>0</v>
      </c>
      <c r="VN460" s="143">
        <f t="shared" si="158"/>
        <v>0</v>
      </c>
      <c r="VO460" s="143">
        <f t="shared" si="158"/>
        <v>0</v>
      </c>
      <c r="VP460" s="143">
        <f t="shared" si="158"/>
        <v>0</v>
      </c>
      <c r="VQ460" s="143">
        <f t="shared" si="158"/>
        <v>0</v>
      </c>
      <c r="VR460" s="143">
        <f t="shared" si="158"/>
        <v>0</v>
      </c>
      <c r="VS460" s="143">
        <f t="shared" si="158"/>
        <v>0</v>
      </c>
      <c r="VT460" s="143">
        <f t="shared" si="158"/>
        <v>0</v>
      </c>
      <c r="VU460" s="143">
        <f t="shared" si="158"/>
        <v>0</v>
      </c>
      <c r="VV460" s="143">
        <f t="shared" si="158"/>
        <v>0</v>
      </c>
      <c r="VW460" s="143">
        <f t="shared" si="158"/>
        <v>0</v>
      </c>
      <c r="VX460" s="143">
        <f t="shared" si="158"/>
        <v>0</v>
      </c>
      <c r="VY460" s="143">
        <f t="shared" si="158"/>
        <v>0</v>
      </c>
      <c r="VZ460" s="143">
        <f t="shared" si="158"/>
        <v>0</v>
      </c>
      <c r="WA460" s="143">
        <f t="shared" si="158"/>
        <v>0</v>
      </c>
      <c r="WB460" s="143">
        <f t="shared" si="158"/>
        <v>0</v>
      </c>
      <c r="WC460" s="143">
        <f t="shared" si="158"/>
        <v>0</v>
      </c>
      <c r="WD460" s="143">
        <f t="shared" si="158"/>
        <v>0</v>
      </c>
      <c r="WE460" s="143">
        <f t="shared" si="158"/>
        <v>0</v>
      </c>
      <c r="WF460" s="143">
        <f t="shared" si="158"/>
        <v>0</v>
      </c>
      <c r="WG460" s="143">
        <f t="shared" si="158"/>
        <v>0</v>
      </c>
      <c r="WH460" s="143">
        <f t="shared" si="158"/>
        <v>0</v>
      </c>
      <c r="WI460" s="143">
        <f t="shared" si="158"/>
        <v>0</v>
      </c>
      <c r="WJ460" s="143">
        <f t="shared" si="158"/>
        <v>0</v>
      </c>
      <c r="WK460" s="143">
        <f t="shared" si="158"/>
        <v>0</v>
      </c>
      <c r="WL460" s="143">
        <f t="shared" si="158"/>
        <v>0</v>
      </c>
      <c r="WM460" s="143">
        <f t="shared" si="158"/>
        <v>0</v>
      </c>
      <c r="WN460" s="143">
        <f t="shared" si="158"/>
        <v>0</v>
      </c>
      <c r="WO460" s="143">
        <f t="shared" si="158"/>
        <v>0</v>
      </c>
      <c r="WP460" s="143">
        <f t="shared" si="158"/>
        <v>0</v>
      </c>
      <c r="WQ460" s="143">
        <f t="shared" si="158"/>
        <v>0</v>
      </c>
      <c r="WR460" s="143">
        <f t="shared" si="158"/>
        <v>0</v>
      </c>
      <c r="WS460" s="143">
        <f t="shared" si="158"/>
        <v>0</v>
      </c>
      <c r="WT460" s="143">
        <f t="shared" si="158"/>
        <v>0</v>
      </c>
      <c r="WU460" s="143">
        <f t="shared" si="158"/>
        <v>0</v>
      </c>
      <c r="WV460" s="143">
        <f t="shared" si="158"/>
        <v>0</v>
      </c>
      <c r="WW460" s="143">
        <f t="shared" si="158"/>
        <v>0</v>
      </c>
      <c r="WX460" s="143">
        <f t="shared" si="158"/>
        <v>0</v>
      </c>
      <c r="WY460" s="143">
        <f t="shared" si="158"/>
        <v>0</v>
      </c>
      <c r="WZ460" s="143">
        <f t="shared" si="158"/>
        <v>0</v>
      </c>
      <c r="XA460" s="143">
        <f t="shared" si="158"/>
        <v>0</v>
      </c>
      <c r="XB460" s="143">
        <f t="shared" si="158"/>
        <v>0</v>
      </c>
      <c r="XC460" s="143">
        <f t="shared" si="158"/>
        <v>0</v>
      </c>
      <c r="XD460" s="143">
        <f t="shared" si="158"/>
        <v>0</v>
      </c>
      <c r="XE460" s="143">
        <f t="shared" si="158"/>
        <v>0</v>
      </c>
      <c r="XF460" s="143">
        <f t="shared" si="158"/>
        <v>0</v>
      </c>
      <c r="XG460" s="143">
        <f t="shared" si="158"/>
        <v>0</v>
      </c>
      <c r="XH460" s="143">
        <f t="shared" si="158"/>
        <v>0</v>
      </c>
      <c r="XI460" s="143">
        <f t="shared" si="158"/>
        <v>0</v>
      </c>
      <c r="XJ460" s="143">
        <f t="shared" si="158"/>
        <v>0</v>
      </c>
      <c r="XK460" s="143">
        <f t="shared" si="158"/>
        <v>0</v>
      </c>
      <c r="XL460" s="143">
        <f t="shared" si="158"/>
        <v>0</v>
      </c>
      <c r="XM460" s="143">
        <f t="shared" si="158"/>
        <v>0</v>
      </c>
      <c r="XN460" s="143">
        <f t="shared" si="158"/>
        <v>0</v>
      </c>
      <c r="XO460" s="143">
        <f t="shared" si="158"/>
        <v>0</v>
      </c>
      <c r="XP460" s="143">
        <f t="shared" si="158"/>
        <v>0</v>
      </c>
      <c r="XQ460" s="143">
        <f t="shared" si="158"/>
        <v>0</v>
      </c>
      <c r="XR460" s="143">
        <f t="shared" si="158"/>
        <v>0</v>
      </c>
      <c r="XS460" s="143">
        <f t="shared" si="158"/>
        <v>0</v>
      </c>
      <c r="XT460" s="143">
        <f t="shared" si="158"/>
        <v>0</v>
      </c>
      <c r="XU460" s="143">
        <f t="shared" ref="XU460:AAF460" si="159">XU436</f>
        <v>0</v>
      </c>
      <c r="XV460" s="143">
        <f t="shared" si="159"/>
        <v>0</v>
      </c>
      <c r="XW460" s="143">
        <f t="shared" si="159"/>
        <v>0</v>
      </c>
      <c r="XX460" s="143">
        <f t="shared" si="159"/>
        <v>0</v>
      </c>
      <c r="XY460" s="143">
        <f t="shared" si="159"/>
        <v>0</v>
      </c>
      <c r="XZ460" s="143">
        <f t="shared" si="159"/>
        <v>0</v>
      </c>
      <c r="YA460" s="143">
        <f t="shared" si="159"/>
        <v>0</v>
      </c>
      <c r="YB460" s="143">
        <f t="shared" si="159"/>
        <v>0</v>
      </c>
      <c r="YC460" s="143">
        <f t="shared" si="159"/>
        <v>0</v>
      </c>
      <c r="YD460" s="143">
        <f t="shared" si="159"/>
        <v>0</v>
      </c>
      <c r="YE460" s="143">
        <f t="shared" si="159"/>
        <v>0</v>
      </c>
      <c r="YF460" s="143">
        <f t="shared" si="159"/>
        <v>0</v>
      </c>
      <c r="YG460" s="143">
        <f t="shared" si="159"/>
        <v>0</v>
      </c>
      <c r="YH460" s="143">
        <f t="shared" si="159"/>
        <v>0</v>
      </c>
      <c r="YI460" s="143">
        <f t="shared" si="159"/>
        <v>0</v>
      </c>
      <c r="YJ460" s="143">
        <f t="shared" si="159"/>
        <v>0</v>
      </c>
      <c r="YK460" s="143">
        <f t="shared" si="159"/>
        <v>0</v>
      </c>
      <c r="YL460" s="143">
        <f t="shared" si="159"/>
        <v>0</v>
      </c>
      <c r="YM460" s="143">
        <f t="shared" si="159"/>
        <v>0</v>
      </c>
      <c r="YN460" s="143">
        <f t="shared" si="159"/>
        <v>0</v>
      </c>
      <c r="YO460" s="143">
        <f t="shared" si="159"/>
        <v>0</v>
      </c>
      <c r="YP460" s="143">
        <f t="shared" si="159"/>
        <v>0</v>
      </c>
      <c r="YQ460" s="143">
        <f t="shared" si="159"/>
        <v>0</v>
      </c>
      <c r="YR460" s="143">
        <f t="shared" si="159"/>
        <v>0</v>
      </c>
      <c r="YS460" s="143">
        <f t="shared" si="159"/>
        <v>0</v>
      </c>
      <c r="YT460" s="143">
        <f t="shared" si="159"/>
        <v>0</v>
      </c>
      <c r="YU460" s="143">
        <f t="shared" si="159"/>
        <v>0</v>
      </c>
      <c r="YV460" s="143">
        <f t="shared" si="159"/>
        <v>0</v>
      </c>
      <c r="YW460" s="143">
        <f t="shared" si="159"/>
        <v>0</v>
      </c>
      <c r="YX460" s="143">
        <f t="shared" si="159"/>
        <v>0</v>
      </c>
      <c r="YY460" s="143">
        <f t="shared" si="159"/>
        <v>0</v>
      </c>
      <c r="YZ460" s="143">
        <f t="shared" si="159"/>
        <v>0</v>
      </c>
      <c r="ZA460" s="143">
        <f t="shared" si="159"/>
        <v>0</v>
      </c>
      <c r="ZB460" s="143">
        <f t="shared" si="159"/>
        <v>0</v>
      </c>
      <c r="ZC460" s="143">
        <f t="shared" si="159"/>
        <v>0</v>
      </c>
      <c r="ZD460" s="143">
        <f t="shared" si="159"/>
        <v>0</v>
      </c>
      <c r="ZE460" s="143">
        <f t="shared" si="159"/>
        <v>0</v>
      </c>
      <c r="ZF460" s="143">
        <f t="shared" si="159"/>
        <v>0</v>
      </c>
      <c r="ZG460" s="143">
        <f t="shared" si="159"/>
        <v>0</v>
      </c>
      <c r="ZH460" s="143">
        <f t="shared" si="159"/>
        <v>0</v>
      </c>
      <c r="ZI460" s="143">
        <f t="shared" si="159"/>
        <v>0</v>
      </c>
      <c r="ZJ460" s="143">
        <f t="shared" si="159"/>
        <v>0</v>
      </c>
      <c r="ZK460" s="143">
        <f t="shared" si="159"/>
        <v>0</v>
      </c>
      <c r="ZL460" s="143">
        <f t="shared" si="159"/>
        <v>0</v>
      </c>
      <c r="ZM460" s="143">
        <f t="shared" si="159"/>
        <v>0</v>
      </c>
      <c r="ZN460" s="143">
        <f t="shared" si="159"/>
        <v>0</v>
      </c>
      <c r="ZO460" s="143">
        <f t="shared" si="159"/>
        <v>0</v>
      </c>
      <c r="ZP460" s="143">
        <f t="shared" si="159"/>
        <v>0</v>
      </c>
      <c r="ZQ460" s="143">
        <f t="shared" si="159"/>
        <v>0</v>
      </c>
      <c r="ZR460" s="143">
        <f t="shared" si="159"/>
        <v>0</v>
      </c>
      <c r="ZS460" s="143">
        <f t="shared" si="159"/>
        <v>0</v>
      </c>
      <c r="ZT460" s="143">
        <f t="shared" si="159"/>
        <v>0</v>
      </c>
      <c r="ZU460" s="143">
        <f t="shared" si="159"/>
        <v>0</v>
      </c>
      <c r="ZV460" s="143">
        <f t="shared" si="159"/>
        <v>0</v>
      </c>
      <c r="ZW460" s="143">
        <f t="shared" si="159"/>
        <v>0</v>
      </c>
      <c r="ZX460" s="143">
        <f t="shared" si="159"/>
        <v>0</v>
      </c>
      <c r="ZY460" s="143">
        <f t="shared" si="159"/>
        <v>0</v>
      </c>
      <c r="ZZ460" s="143">
        <f t="shared" si="159"/>
        <v>0</v>
      </c>
      <c r="AAA460" s="143">
        <f t="shared" si="159"/>
        <v>0</v>
      </c>
      <c r="AAB460" s="143">
        <f t="shared" si="159"/>
        <v>0</v>
      </c>
      <c r="AAC460" s="143">
        <f t="shared" si="159"/>
        <v>0</v>
      </c>
      <c r="AAD460" s="143">
        <f t="shared" si="159"/>
        <v>0</v>
      </c>
      <c r="AAE460" s="143">
        <f t="shared" si="159"/>
        <v>0</v>
      </c>
      <c r="AAF460" s="143">
        <f t="shared" si="159"/>
        <v>0</v>
      </c>
      <c r="AAG460" s="143">
        <f t="shared" ref="AAG460:ACR460" si="160">AAG436</f>
        <v>0</v>
      </c>
      <c r="AAH460" s="143">
        <f t="shared" si="160"/>
        <v>0</v>
      </c>
      <c r="AAI460" s="143">
        <f t="shared" si="160"/>
        <v>0</v>
      </c>
      <c r="AAJ460" s="143">
        <f t="shared" si="160"/>
        <v>0</v>
      </c>
      <c r="AAK460" s="143">
        <f t="shared" si="160"/>
        <v>0</v>
      </c>
      <c r="AAL460" s="143">
        <f t="shared" si="160"/>
        <v>0</v>
      </c>
      <c r="AAM460" s="143">
        <f t="shared" si="160"/>
        <v>0</v>
      </c>
      <c r="AAN460" s="143">
        <f t="shared" si="160"/>
        <v>0</v>
      </c>
      <c r="AAO460" s="143">
        <f t="shared" si="160"/>
        <v>0</v>
      </c>
      <c r="AAP460" s="143">
        <f t="shared" si="160"/>
        <v>0</v>
      </c>
      <c r="AAQ460" s="143">
        <f t="shared" si="160"/>
        <v>0</v>
      </c>
      <c r="AAR460" s="143">
        <f t="shared" si="160"/>
        <v>0</v>
      </c>
      <c r="AAS460" s="143">
        <f t="shared" si="160"/>
        <v>0</v>
      </c>
      <c r="AAT460" s="143">
        <f t="shared" si="160"/>
        <v>0</v>
      </c>
      <c r="AAU460" s="143">
        <f t="shared" si="160"/>
        <v>0</v>
      </c>
      <c r="AAV460" s="143">
        <f t="shared" si="160"/>
        <v>0</v>
      </c>
      <c r="AAW460" s="143">
        <f t="shared" si="160"/>
        <v>0</v>
      </c>
      <c r="AAX460" s="143">
        <f t="shared" si="160"/>
        <v>0</v>
      </c>
      <c r="AAY460" s="143">
        <f t="shared" si="160"/>
        <v>0</v>
      </c>
      <c r="AAZ460" s="143">
        <f t="shared" si="160"/>
        <v>0</v>
      </c>
      <c r="ABA460" s="143">
        <f t="shared" si="160"/>
        <v>0</v>
      </c>
      <c r="ABB460" s="143">
        <f t="shared" si="160"/>
        <v>0</v>
      </c>
      <c r="ABC460" s="143">
        <f t="shared" si="160"/>
        <v>0</v>
      </c>
      <c r="ABD460" s="143">
        <f t="shared" si="160"/>
        <v>0</v>
      </c>
      <c r="ABE460" s="143">
        <f t="shared" si="160"/>
        <v>0</v>
      </c>
      <c r="ABF460" s="143">
        <f t="shared" si="160"/>
        <v>0</v>
      </c>
      <c r="ABG460" s="143">
        <f t="shared" si="160"/>
        <v>0</v>
      </c>
      <c r="ABH460" s="143">
        <f t="shared" si="160"/>
        <v>0</v>
      </c>
      <c r="ABI460" s="143">
        <f t="shared" si="160"/>
        <v>0</v>
      </c>
      <c r="ABJ460" s="143">
        <f t="shared" si="160"/>
        <v>0</v>
      </c>
      <c r="ABK460" s="143">
        <f t="shared" si="160"/>
        <v>0</v>
      </c>
      <c r="ABL460" s="143">
        <f t="shared" si="160"/>
        <v>0</v>
      </c>
      <c r="ABM460" s="143">
        <f t="shared" si="160"/>
        <v>0</v>
      </c>
      <c r="ABN460" s="143">
        <f t="shared" si="160"/>
        <v>0</v>
      </c>
      <c r="ABO460" s="143">
        <f t="shared" si="160"/>
        <v>0</v>
      </c>
      <c r="ABP460" s="143">
        <f t="shared" si="160"/>
        <v>0</v>
      </c>
      <c r="ABQ460" s="143">
        <f t="shared" si="160"/>
        <v>0</v>
      </c>
      <c r="ABR460" s="143">
        <f t="shared" si="160"/>
        <v>0</v>
      </c>
      <c r="ABS460" s="143">
        <f t="shared" si="160"/>
        <v>0</v>
      </c>
      <c r="ABT460" s="143">
        <f t="shared" si="160"/>
        <v>0</v>
      </c>
      <c r="ABU460" s="143">
        <f t="shared" si="160"/>
        <v>0</v>
      </c>
      <c r="ABV460" s="143">
        <f t="shared" si="160"/>
        <v>0</v>
      </c>
      <c r="ABW460" s="143">
        <f t="shared" si="160"/>
        <v>0</v>
      </c>
      <c r="ABX460" s="143">
        <f t="shared" si="160"/>
        <v>0</v>
      </c>
      <c r="ABY460" s="143">
        <f t="shared" si="160"/>
        <v>0</v>
      </c>
      <c r="ABZ460" s="143">
        <f t="shared" si="160"/>
        <v>0</v>
      </c>
      <c r="ACA460" s="143">
        <f t="shared" si="160"/>
        <v>0</v>
      </c>
      <c r="ACB460" s="143">
        <f t="shared" si="160"/>
        <v>0</v>
      </c>
      <c r="ACC460" s="143">
        <f t="shared" si="160"/>
        <v>0</v>
      </c>
      <c r="ACD460" s="143">
        <f t="shared" si="160"/>
        <v>0</v>
      </c>
      <c r="ACE460" s="143">
        <f t="shared" si="160"/>
        <v>0</v>
      </c>
      <c r="ACF460" s="143">
        <f t="shared" si="160"/>
        <v>0</v>
      </c>
      <c r="ACG460" s="143">
        <f t="shared" si="160"/>
        <v>0</v>
      </c>
      <c r="ACH460" s="143">
        <f t="shared" si="160"/>
        <v>0</v>
      </c>
      <c r="ACI460" s="143">
        <f t="shared" si="160"/>
        <v>0</v>
      </c>
      <c r="ACJ460" s="143">
        <f t="shared" si="160"/>
        <v>0</v>
      </c>
      <c r="ACK460" s="143">
        <f t="shared" si="160"/>
        <v>0</v>
      </c>
      <c r="ACL460" s="143">
        <f t="shared" si="160"/>
        <v>0</v>
      </c>
      <c r="ACM460" s="143">
        <f t="shared" si="160"/>
        <v>0</v>
      </c>
      <c r="ACN460" s="143">
        <f t="shared" si="160"/>
        <v>0</v>
      </c>
      <c r="ACO460" s="143">
        <f t="shared" si="160"/>
        <v>0</v>
      </c>
      <c r="ACP460" s="143">
        <f t="shared" si="160"/>
        <v>0</v>
      </c>
      <c r="ACQ460" s="143">
        <f t="shared" si="160"/>
        <v>0</v>
      </c>
      <c r="ACR460" s="143">
        <f t="shared" si="160"/>
        <v>0</v>
      </c>
      <c r="ACS460" s="143">
        <f t="shared" ref="ACS460:AFD460" si="161">ACS436</f>
        <v>0</v>
      </c>
      <c r="ACT460" s="143">
        <f t="shared" si="161"/>
        <v>0</v>
      </c>
      <c r="ACU460" s="143">
        <f t="shared" si="161"/>
        <v>0</v>
      </c>
      <c r="ACV460" s="143">
        <f t="shared" si="161"/>
        <v>0</v>
      </c>
      <c r="ACW460" s="143">
        <f t="shared" si="161"/>
        <v>0</v>
      </c>
      <c r="ACX460" s="143">
        <f t="shared" si="161"/>
        <v>0</v>
      </c>
      <c r="ACY460" s="143">
        <f t="shared" si="161"/>
        <v>0</v>
      </c>
      <c r="ACZ460" s="143">
        <f t="shared" si="161"/>
        <v>0</v>
      </c>
      <c r="ADA460" s="143">
        <f t="shared" si="161"/>
        <v>0</v>
      </c>
      <c r="ADB460" s="143">
        <f t="shared" si="161"/>
        <v>0</v>
      </c>
      <c r="ADC460" s="143">
        <f t="shared" si="161"/>
        <v>0</v>
      </c>
      <c r="ADD460" s="143">
        <f t="shared" si="161"/>
        <v>0</v>
      </c>
      <c r="ADE460" s="143">
        <f t="shared" si="161"/>
        <v>0</v>
      </c>
      <c r="ADF460" s="143">
        <f t="shared" si="161"/>
        <v>0</v>
      </c>
      <c r="ADG460" s="143">
        <f t="shared" si="161"/>
        <v>0</v>
      </c>
      <c r="ADH460" s="143">
        <f t="shared" si="161"/>
        <v>0</v>
      </c>
      <c r="ADI460" s="143">
        <f t="shared" si="161"/>
        <v>0</v>
      </c>
      <c r="ADJ460" s="143">
        <f t="shared" si="161"/>
        <v>0</v>
      </c>
      <c r="ADK460" s="143">
        <f t="shared" si="161"/>
        <v>0</v>
      </c>
      <c r="ADL460" s="143">
        <f t="shared" si="161"/>
        <v>0</v>
      </c>
      <c r="ADM460" s="143">
        <f t="shared" si="161"/>
        <v>0</v>
      </c>
      <c r="ADN460" s="143">
        <f t="shared" si="161"/>
        <v>0</v>
      </c>
      <c r="ADO460" s="143">
        <f t="shared" si="161"/>
        <v>0</v>
      </c>
      <c r="ADP460" s="143">
        <f t="shared" si="161"/>
        <v>0</v>
      </c>
      <c r="ADQ460" s="143">
        <f t="shared" si="161"/>
        <v>0</v>
      </c>
      <c r="ADR460" s="143">
        <f t="shared" si="161"/>
        <v>0</v>
      </c>
      <c r="ADS460" s="143">
        <f t="shared" si="161"/>
        <v>0</v>
      </c>
      <c r="ADT460" s="143">
        <f t="shared" si="161"/>
        <v>0</v>
      </c>
      <c r="ADU460" s="143">
        <f t="shared" si="161"/>
        <v>0</v>
      </c>
      <c r="ADV460" s="143">
        <f t="shared" si="161"/>
        <v>0</v>
      </c>
      <c r="ADW460" s="143">
        <f t="shared" si="161"/>
        <v>0</v>
      </c>
      <c r="ADX460" s="143">
        <f t="shared" si="161"/>
        <v>0</v>
      </c>
      <c r="ADY460" s="143">
        <f t="shared" si="161"/>
        <v>0</v>
      </c>
      <c r="ADZ460" s="143">
        <f t="shared" si="161"/>
        <v>0</v>
      </c>
      <c r="AEA460" s="143">
        <f t="shared" si="161"/>
        <v>0</v>
      </c>
      <c r="AEB460" s="143">
        <f t="shared" si="161"/>
        <v>0</v>
      </c>
      <c r="AEC460" s="143">
        <f t="shared" si="161"/>
        <v>0</v>
      </c>
      <c r="AED460" s="143">
        <f t="shared" si="161"/>
        <v>0</v>
      </c>
      <c r="AEE460" s="143">
        <f t="shared" si="161"/>
        <v>0</v>
      </c>
      <c r="AEF460" s="143">
        <f t="shared" si="161"/>
        <v>0</v>
      </c>
      <c r="AEG460" s="143">
        <f t="shared" si="161"/>
        <v>0</v>
      </c>
      <c r="AEH460" s="143">
        <f t="shared" si="161"/>
        <v>0</v>
      </c>
      <c r="AEI460" s="143">
        <f t="shared" si="161"/>
        <v>0</v>
      </c>
      <c r="AEJ460" s="143">
        <f t="shared" si="161"/>
        <v>0</v>
      </c>
      <c r="AEK460" s="143">
        <f t="shared" si="161"/>
        <v>0</v>
      </c>
      <c r="AEL460" s="143">
        <f t="shared" si="161"/>
        <v>0</v>
      </c>
      <c r="AEM460" s="143">
        <f t="shared" si="161"/>
        <v>0</v>
      </c>
      <c r="AEN460" s="143">
        <f t="shared" si="161"/>
        <v>0</v>
      </c>
      <c r="AEO460" s="143">
        <f t="shared" si="161"/>
        <v>0</v>
      </c>
      <c r="AEP460" s="143">
        <f t="shared" si="161"/>
        <v>0</v>
      </c>
      <c r="AEQ460" s="143">
        <f t="shared" si="161"/>
        <v>0</v>
      </c>
      <c r="AER460" s="143">
        <f t="shared" si="161"/>
        <v>0</v>
      </c>
      <c r="AES460" s="143">
        <f t="shared" si="161"/>
        <v>0</v>
      </c>
      <c r="AET460" s="143">
        <f t="shared" si="161"/>
        <v>0</v>
      </c>
      <c r="AEU460" s="143">
        <f t="shared" si="161"/>
        <v>0</v>
      </c>
      <c r="AEV460" s="143">
        <f t="shared" si="161"/>
        <v>0</v>
      </c>
      <c r="AEW460" s="143">
        <f t="shared" si="161"/>
        <v>0</v>
      </c>
      <c r="AEX460" s="143">
        <f t="shared" si="161"/>
        <v>0</v>
      </c>
      <c r="AEY460" s="143">
        <f t="shared" si="161"/>
        <v>0</v>
      </c>
      <c r="AEZ460" s="143">
        <f t="shared" si="161"/>
        <v>0</v>
      </c>
      <c r="AFA460" s="143">
        <f t="shared" si="161"/>
        <v>0</v>
      </c>
      <c r="AFB460" s="143">
        <f t="shared" si="161"/>
        <v>0</v>
      </c>
      <c r="AFC460" s="143">
        <f t="shared" si="161"/>
        <v>0</v>
      </c>
      <c r="AFD460" s="143">
        <f t="shared" si="161"/>
        <v>0</v>
      </c>
      <c r="AFE460" s="143">
        <f t="shared" ref="AFE460:AHP460" si="162">AFE436</f>
        <v>0</v>
      </c>
      <c r="AFF460" s="143">
        <f t="shared" si="162"/>
        <v>0</v>
      </c>
      <c r="AFG460" s="143">
        <f t="shared" si="162"/>
        <v>0</v>
      </c>
      <c r="AFH460" s="143">
        <f t="shared" si="162"/>
        <v>0</v>
      </c>
      <c r="AFI460" s="143">
        <f t="shared" si="162"/>
        <v>0</v>
      </c>
      <c r="AFJ460" s="143">
        <f t="shared" si="162"/>
        <v>0</v>
      </c>
      <c r="AFK460" s="143">
        <f t="shared" si="162"/>
        <v>0</v>
      </c>
      <c r="AFL460" s="143">
        <f t="shared" si="162"/>
        <v>0</v>
      </c>
      <c r="AFM460" s="143">
        <f t="shared" si="162"/>
        <v>0</v>
      </c>
      <c r="AFN460" s="143">
        <f t="shared" si="162"/>
        <v>0</v>
      </c>
      <c r="AFO460" s="143">
        <f t="shared" si="162"/>
        <v>0</v>
      </c>
      <c r="AFP460" s="143">
        <f t="shared" si="162"/>
        <v>0</v>
      </c>
      <c r="AFQ460" s="143">
        <f t="shared" si="162"/>
        <v>0</v>
      </c>
      <c r="AFR460" s="143">
        <f t="shared" si="162"/>
        <v>0</v>
      </c>
      <c r="AFS460" s="143">
        <f t="shared" si="162"/>
        <v>0</v>
      </c>
      <c r="AFT460" s="143">
        <f t="shared" si="162"/>
        <v>0</v>
      </c>
      <c r="AFU460" s="143">
        <f t="shared" si="162"/>
        <v>0</v>
      </c>
      <c r="AFV460" s="143">
        <f t="shared" si="162"/>
        <v>0</v>
      </c>
      <c r="AFW460" s="143">
        <f t="shared" si="162"/>
        <v>0</v>
      </c>
      <c r="AFX460" s="143">
        <f t="shared" si="162"/>
        <v>0</v>
      </c>
      <c r="AFY460" s="143">
        <f t="shared" si="162"/>
        <v>0</v>
      </c>
      <c r="AFZ460" s="143">
        <f t="shared" si="162"/>
        <v>0</v>
      </c>
      <c r="AGA460" s="143">
        <f t="shared" si="162"/>
        <v>0</v>
      </c>
      <c r="AGB460" s="143">
        <f t="shared" si="162"/>
        <v>0</v>
      </c>
      <c r="AGC460" s="143">
        <f t="shared" si="162"/>
        <v>0</v>
      </c>
      <c r="AGD460" s="143">
        <f t="shared" si="162"/>
        <v>0</v>
      </c>
      <c r="AGE460" s="143">
        <f t="shared" si="162"/>
        <v>0</v>
      </c>
      <c r="AGF460" s="143">
        <f t="shared" si="162"/>
        <v>0</v>
      </c>
      <c r="AGG460" s="143">
        <f t="shared" si="162"/>
        <v>0</v>
      </c>
      <c r="AGH460" s="143">
        <f t="shared" si="162"/>
        <v>0</v>
      </c>
      <c r="AGI460" s="143">
        <f t="shared" si="162"/>
        <v>0</v>
      </c>
      <c r="AGJ460" s="143">
        <f t="shared" si="162"/>
        <v>0</v>
      </c>
      <c r="AGK460" s="143">
        <f t="shared" si="162"/>
        <v>0</v>
      </c>
      <c r="AGL460" s="143">
        <f t="shared" si="162"/>
        <v>0</v>
      </c>
      <c r="AGM460" s="143">
        <f t="shared" si="162"/>
        <v>0</v>
      </c>
      <c r="AGN460" s="143">
        <f t="shared" si="162"/>
        <v>0</v>
      </c>
      <c r="AGO460" s="143">
        <f t="shared" si="162"/>
        <v>0</v>
      </c>
      <c r="AGP460" s="143">
        <f t="shared" si="162"/>
        <v>0</v>
      </c>
      <c r="AGQ460" s="143">
        <f t="shared" si="162"/>
        <v>0</v>
      </c>
      <c r="AGR460" s="143">
        <f t="shared" si="162"/>
        <v>0</v>
      </c>
      <c r="AGS460" s="143">
        <f t="shared" si="162"/>
        <v>0</v>
      </c>
      <c r="AGT460" s="143">
        <f t="shared" si="162"/>
        <v>0</v>
      </c>
      <c r="AGU460" s="143">
        <f t="shared" si="162"/>
        <v>0</v>
      </c>
      <c r="AGV460" s="143">
        <f t="shared" si="162"/>
        <v>0</v>
      </c>
      <c r="AGW460" s="143">
        <f t="shared" si="162"/>
        <v>0</v>
      </c>
      <c r="AGX460" s="143">
        <f t="shared" si="162"/>
        <v>0</v>
      </c>
      <c r="AGY460" s="143">
        <f t="shared" si="162"/>
        <v>0</v>
      </c>
      <c r="AGZ460" s="143">
        <f t="shared" si="162"/>
        <v>0</v>
      </c>
      <c r="AHA460" s="143">
        <f t="shared" si="162"/>
        <v>0</v>
      </c>
      <c r="AHB460" s="143">
        <f t="shared" si="162"/>
        <v>0</v>
      </c>
      <c r="AHC460" s="143">
        <f t="shared" si="162"/>
        <v>0</v>
      </c>
      <c r="AHD460" s="143">
        <f t="shared" si="162"/>
        <v>0</v>
      </c>
      <c r="AHE460" s="143">
        <f t="shared" si="162"/>
        <v>0</v>
      </c>
      <c r="AHF460" s="143">
        <f t="shared" si="162"/>
        <v>0</v>
      </c>
      <c r="AHG460" s="143">
        <f t="shared" si="162"/>
        <v>0</v>
      </c>
      <c r="AHH460" s="143">
        <f t="shared" si="162"/>
        <v>0</v>
      </c>
      <c r="AHI460" s="143">
        <f t="shared" si="162"/>
        <v>0</v>
      </c>
      <c r="AHJ460" s="143">
        <f t="shared" si="162"/>
        <v>0</v>
      </c>
      <c r="AHK460" s="143">
        <f t="shared" si="162"/>
        <v>0</v>
      </c>
      <c r="AHL460" s="143">
        <f t="shared" si="162"/>
        <v>0</v>
      </c>
      <c r="AHM460" s="143">
        <f t="shared" si="162"/>
        <v>0</v>
      </c>
      <c r="AHN460" s="143">
        <f t="shared" si="162"/>
        <v>0</v>
      </c>
      <c r="AHO460" s="143">
        <f t="shared" si="162"/>
        <v>0</v>
      </c>
      <c r="AHP460" s="143">
        <f t="shared" si="162"/>
        <v>0</v>
      </c>
      <c r="AHQ460" s="143">
        <f t="shared" ref="AHQ460:AKB460" si="163">AHQ436</f>
        <v>0</v>
      </c>
      <c r="AHR460" s="143">
        <f t="shared" si="163"/>
        <v>0</v>
      </c>
      <c r="AHS460" s="143">
        <f t="shared" si="163"/>
        <v>0</v>
      </c>
      <c r="AHT460" s="143">
        <f t="shared" si="163"/>
        <v>0</v>
      </c>
      <c r="AHU460" s="143">
        <f t="shared" si="163"/>
        <v>0</v>
      </c>
      <c r="AHV460" s="143">
        <f t="shared" si="163"/>
        <v>0</v>
      </c>
      <c r="AHW460" s="143">
        <f t="shared" si="163"/>
        <v>0</v>
      </c>
      <c r="AHX460" s="143">
        <f t="shared" si="163"/>
        <v>0</v>
      </c>
      <c r="AHY460" s="143">
        <f t="shared" si="163"/>
        <v>0</v>
      </c>
      <c r="AHZ460" s="143">
        <f t="shared" si="163"/>
        <v>0</v>
      </c>
      <c r="AIA460" s="143">
        <f t="shared" si="163"/>
        <v>0</v>
      </c>
      <c r="AIB460" s="143">
        <f t="shared" si="163"/>
        <v>0</v>
      </c>
      <c r="AIC460" s="143">
        <f t="shared" si="163"/>
        <v>0</v>
      </c>
      <c r="AID460" s="143">
        <f t="shared" si="163"/>
        <v>0</v>
      </c>
      <c r="AIE460" s="143">
        <f t="shared" si="163"/>
        <v>0</v>
      </c>
      <c r="AIF460" s="143">
        <f t="shared" si="163"/>
        <v>0</v>
      </c>
      <c r="AIG460" s="143">
        <f t="shared" si="163"/>
        <v>0</v>
      </c>
      <c r="AIH460" s="143">
        <f t="shared" si="163"/>
        <v>0</v>
      </c>
      <c r="AII460" s="143">
        <f t="shared" si="163"/>
        <v>0</v>
      </c>
      <c r="AIJ460" s="143">
        <f t="shared" si="163"/>
        <v>0</v>
      </c>
      <c r="AIK460" s="143">
        <f t="shared" si="163"/>
        <v>0</v>
      </c>
      <c r="AIL460" s="143">
        <f t="shared" si="163"/>
        <v>0</v>
      </c>
      <c r="AIM460" s="143">
        <f t="shared" si="163"/>
        <v>0</v>
      </c>
      <c r="AIN460" s="143">
        <f t="shared" si="163"/>
        <v>0</v>
      </c>
      <c r="AIO460" s="143">
        <f t="shared" si="163"/>
        <v>0</v>
      </c>
      <c r="AIP460" s="143">
        <f t="shared" si="163"/>
        <v>0</v>
      </c>
      <c r="AIQ460" s="143">
        <f t="shared" si="163"/>
        <v>0</v>
      </c>
      <c r="AIR460" s="143">
        <f t="shared" si="163"/>
        <v>0</v>
      </c>
      <c r="AIS460" s="143">
        <f t="shared" si="163"/>
        <v>0</v>
      </c>
      <c r="AIT460" s="143">
        <f t="shared" si="163"/>
        <v>0</v>
      </c>
      <c r="AIU460" s="143">
        <f t="shared" si="163"/>
        <v>0</v>
      </c>
      <c r="AIV460" s="143">
        <f t="shared" si="163"/>
        <v>0</v>
      </c>
      <c r="AIW460" s="143">
        <f t="shared" si="163"/>
        <v>0</v>
      </c>
      <c r="AIX460" s="143">
        <f t="shared" si="163"/>
        <v>0</v>
      </c>
      <c r="AIY460" s="143">
        <f t="shared" si="163"/>
        <v>0</v>
      </c>
      <c r="AIZ460" s="143">
        <f t="shared" si="163"/>
        <v>0</v>
      </c>
      <c r="AJA460" s="143">
        <f t="shared" si="163"/>
        <v>0</v>
      </c>
      <c r="AJB460" s="143">
        <f t="shared" si="163"/>
        <v>0</v>
      </c>
      <c r="AJC460" s="143">
        <f t="shared" si="163"/>
        <v>0</v>
      </c>
      <c r="AJD460" s="143">
        <f t="shared" si="163"/>
        <v>0</v>
      </c>
      <c r="AJE460" s="143">
        <f t="shared" si="163"/>
        <v>0</v>
      </c>
      <c r="AJF460" s="143">
        <f t="shared" si="163"/>
        <v>0</v>
      </c>
      <c r="AJG460" s="143">
        <f t="shared" si="163"/>
        <v>0</v>
      </c>
      <c r="AJH460" s="143">
        <f t="shared" si="163"/>
        <v>0</v>
      </c>
      <c r="AJI460" s="143">
        <f t="shared" si="163"/>
        <v>0</v>
      </c>
      <c r="AJJ460" s="143">
        <f t="shared" si="163"/>
        <v>0</v>
      </c>
      <c r="AJK460" s="143">
        <f t="shared" si="163"/>
        <v>0</v>
      </c>
      <c r="AJL460" s="143">
        <f t="shared" si="163"/>
        <v>0</v>
      </c>
      <c r="AJM460" s="143">
        <f t="shared" si="163"/>
        <v>0</v>
      </c>
      <c r="AJN460" s="143">
        <f t="shared" si="163"/>
        <v>0</v>
      </c>
      <c r="AJO460" s="143">
        <f t="shared" si="163"/>
        <v>0</v>
      </c>
      <c r="AJP460" s="143">
        <f t="shared" si="163"/>
        <v>0</v>
      </c>
      <c r="AJQ460" s="143">
        <f t="shared" si="163"/>
        <v>0</v>
      </c>
      <c r="AJR460" s="143">
        <f t="shared" si="163"/>
        <v>0</v>
      </c>
      <c r="AJS460" s="143">
        <f t="shared" si="163"/>
        <v>0</v>
      </c>
      <c r="AJT460" s="143">
        <f t="shared" si="163"/>
        <v>0</v>
      </c>
      <c r="AJU460" s="143">
        <f t="shared" si="163"/>
        <v>0</v>
      </c>
      <c r="AJV460" s="143">
        <f t="shared" si="163"/>
        <v>0</v>
      </c>
      <c r="AJW460" s="143">
        <f t="shared" si="163"/>
        <v>0</v>
      </c>
      <c r="AJX460" s="143">
        <f t="shared" si="163"/>
        <v>0</v>
      </c>
      <c r="AJY460" s="143">
        <f t="shared" si="163"/>
        <v>0</v>
      </c>
      <c r="AJZ460" s="143">
        <f t="shared" si="163"/>
        <v>0</v>
      </c>
      <c r="AKA460" s="143">
        <f t="shared" si="163"/>
        <v>0</v>
      </c>
      <c r="AKB460" s="143">
        <f t="shared" si="163"/>
        <v>0</v>
      </c>
      <c r="AKC460" s="143">
        <f t="shared" ref="AKC460:AMN460" si="164">AKC436</f>
        <v>0</v>
      </c>
      <c r="AKD460" s="143">
        <f t="shared" si="164"/>
        <v>0</v>
      </c>
      <c r="AKE460" s="143">
        <f t="shared" si="164"/>
        <v>0</v>
      </c>
      <c r="AKF460" s="143">
        <f t="shared" si="164"/>
        <v>0</v>
      </c>
      <c r="AKG460" s="143">
        <f t="shared" si="164"/>
        <v>0</v>
      </c>
      <c r="AKH460" s="143">
        <f t="shared" si="164"/>
        <v>0</v>
      </c>
      <c r="AKI460" s="143">
        <f t="shared" si="164"/>
        <v>0</v>
      </c>
      <c r="AKJ460" s="143">
        <f t="shared" si="164"/>
        <v>0</v>
      </c>
      <c r="AKK460" s="143">
        <f t="shared" si="164"/>
        <v>0</v>
      </c>
      <c r="AKL460" s="143">
        <f t="shared" si="164"/>
        <v>0</v>
      </c>
      <c r="AKM460" s="143">
        <f t="shared" si="164"/>
        <v>0</v>
      </c>
      <c r="AKN460" s="143">
        <f t="shared" si="164"/>
        <v>0</v>
      </c>
      <c r="AKO460" s="143">
        <f t="shared" si="164"/>
        <v>0</v>
      </c>
      <c r="AKP460" s="143">
        <f t="shared" si="164"/>
        <v>0</v>
      </c>
      <c r="AKQ460" s="143">
        <f t="shared" si="164"/>
        <v>0</v>
      </c>
      <c r="AKR460" s="143">
        <f t="shared" si="164"/>
        <v>0</v>
      </c>
      <c r="AKS460" s="143">
        <f t="shared" si="164"/>
        <v>0</v>
      </c>
      <c r="AKT460" s="143">
        <f t="shared" si="164"/>
        <v>0</v>
      </c>
      <c r="AKU460" s="143">
        <f t="shared" si="164"/>
        <v>0</v>
      </c>
      <c r="AKV460" s="143">
        <f t="shared" si="164"/>
        <v>0</v>
      </c>
      <c r="AKW460" s="143">
        <f t="shared" si="164"/>
        <v>0</v>
      </c>
      <c r="AKX460" s="143">
        <f t="shared" si="164"/>
        <v>0</v>
      </c>
      <c r="AKY460" s="143">
        <f t="shared" si="164"/>
        <v>0</v>
      </c>
      <c r="AKZ460" s="143">
        <f t="shared" si="164"/>
        <v>0</v>
      </c>
      <c r="ALA460" s="143">
        <f t="shared" si="164"/>
        <v>0</v>
      </c>
      <c r="ALB460" s="143">
        <f t="shared" si="164"/>
        <v>0</v>
      </c>
      <c r="ALC460" s="143">
        <f t="shared" si="164"/>
        <v>0</v>
      </c>
      <c r="ALD460" s="143">
        <f t="shared" si="164"/>
        <v>0</v>
      </c>
      <c r="ALE460" s="143">
        <f t="shared" si="164"/>
        <v>0</v>
      </c>
      <c r="ALF460" s="143">
        <f t="shared" si="164"/>
        <v>0</v>
      </c>
      <c r="ALG460" s="143">
        <f t="shared" si="164"/>
        <v>0</v>
      </c>
      <c r="ALH460" s="143">
        <f t="shared" si="164"/>
        <v>0</v>
      </c>
      <c r="ALI460" s="143">
        <f t="shared" si="164"/>
        <v>0</v>
      </c>
      <c r="ALJ460" s="143">
        <f t="shared" si="164"/>
        <v>0</v>
      </c>
      <c r="ALK460" s="143">
        <f t="shared" si="164"/>
        <v>0</v>
      </c>
      <c r="ALL460" s="143">
        <f t="shared" si="164"/>
        <v>0</v>
      </c>
      <c r="ALM460" s="143">
        <f t="shared" si="164"/>
        <v>0</v>
      </c>
      <c r="ALN460" s="143">
        <f t="shared" si="164"/>
        <v>0</v>
      </c>
      <c r="ALO460" s="143">
        <f t="shared" si="164"/>
        <v>0</v>
      </c>
      <c r="ALP460" s="143">
        <f t="shared" si="164"/>
        <v>0</v>
      </c>
      <c r="ALQ460" s="143">
        <f t="shared" si="164"/>
        <v>0</v>
      </c>
      <c r="ALR460" s="143">
        <f t="shared" si="164"/>
        <v>0</v>
      </c>
      <c r="ALS460" s="143">
        <f t="shared" si="164"/>
        <v>0</v>
      </c>
      <c r="ALT460" s="143">
        <f t="shared" si="164"/>
        <v>0</v>
      </c>
      <c r="ALU460" s="143">
        <f t="shared" si="164"/>
        <v>0</v>
      </c>
      <c r="ALV460" s="143">
        <f t="shared" si="164"/>
        <v>0</v>
      </c>
      <c r="ALW460" s="143">
        <f t="shared" si="164"/>
        <v>0</v>
      </c>
      <c r="ALX460" s="143">
        <f t="shared" si="164"/>
        <v>0</v>
      </c>
      <c r="ALY460" s="143">
        <f t="shared" si="164"/>
        <v>0</v>
      </c>
      <c r="ALZ460" s="143">
        <f t="shared" si="164"/>
        <v>0</v>
      </c>
      <c r="AMA460" s="143">
        <f t="shared" si="164"/>
        <v>0</v>
      </c>
      <c r="AMB460" s="143">
        <f t="shared" si="164"/>
        <v>0</v>
      </c>
      <c r="AMC460" s="143">
        <f t="shared" si="164"/>
        <v>0</v>
      </c>
      <c r="AMD460" s="143">
        <f t="shared" si="164"/>
        <v>0</v>
      </c>
      <c r="AME460" s="143">
        <f t="shared" si="164"/>
        <v>0</v>
      </c>
      <c r="AMF460" s="143">
        <f t="shared" si="164"/>
        <v>0</v>
      </c>
      <c r="AMG460" s="143">
        <f t="shared" si="164"/>
        <v>0</v>
      </c>
      <c r="AMH460" s="143">
        <f t="shared" si="164"/>
        <v>0</v>
      </c>
      <c r="AMI460" s="143">
        <f t="shared" si="164"/>
        <v>0</v>
      </c>
      <c r="AMJ460" s="143">
        <f t="shared" si="164"/>
        <v>0</v>
      </c>
      <c r="AMK460" s="143">
        <f t="shared" si="164"/>
        <v>0</v>
      </c>
      <c r="AML460" s="143">
        <f t="shared" si="164"/>
        <v>0</v>
      </c>
      <c r="AMM460" s="143">
        <f t="shared" si="164"/>
        <v>0</v>
      </c>
      <c r="AMN460" s="143">
        <f t="shared" si="164"/>
        <v>0</v>
      </c>
      <c r="AMO460" s="143">
        <f t="shared" ref="AMO460:AOZ460" si="165">AMO436</f>
        <v>0</v>
      </c>
      <c r="AMP460" s="143">
        <f t="shared" si="165"/>
        <v>0</v>
      </c>
      <c r="AMQ460" s="143">
        <f t="shared" si="165"/>
        <v>0</v>
      </c>
      <c r="AMR460" s="143">
        <f t="shared" si="165"/>
        <v>0</v>
      </c>
      <c r="AMS460" s="143">
        <f t="shared" si="165"/>
        <v>0</v>
      </c>
      <c r="AMT460" s="143">
        <f t="shared" si="165"/>
        <v>0</v>
      </c>
      <c r="AMU460" s="143">
        <f t="shared" si="165"/>
        <v>0</v>
      </c>
      <c r="AMV460" s="143">
        <f t="shared" si="165"/>
        <v>0</v>
      </c>
      <c r="AMW460" s="143">
        <f t="shared" si="165"/>
        <v>0</v>
      </c>
      <c r="AMX460" s="143">
        <f t="shared" si="165"/>
        <v>0</v>
      </c>
      <c r="AMY460" s="143">
        <f t="shared" si="165"/>
        <v>0</v>
      </c>
      <c r="AMZ460" s="143">
        <f t="shared" si="165"/>
        <v>0</v>
      </c>
      <c r="ANA460" s="143">
        <f t="shared" si="165"/>
        <v>0</v>
      </c>
      <c r="ANB460" s="143">
        <f t="shared" si="165"/>
        <v>0</v>
      </c>
      <c r="ANC460" s="143">
        <f t="shared" si="165"/>
        <v>0</v>
      </c>
      <c r="AND460" s="143">
        <f t="shared" si="165"/>
        <v>0</v>
      </c>
      <c r="ANE460" s="143">
        <f t="shared" si="165"/>
        <v>0</v>
      </c>
      <c r="ANF460" s="143">
        <f t="shared" si="165"/>
        <v>0</v>
      </c>
      <c r="ANG460" s="143">
        <f t="shared" si="165"/>
        <v>0</v>
      </c>
      <c r="ANH460" s="143">
        <f t="shared" si="165"/>
        <v>0</v>
      </c>
      <c r="ANI460" s="143">
        <f t="shared" si="165"/>
        <v>0</v>
      </c>
      <c r="ANJ460" s="143">
        <f t="shared" si="165"/>
        <v>0</v>
      </c>
      <c r="ANK460" s="143">
        <f t="shared" si="165"/>
        <v>0</v>
      </c>
      <c r="ANL460" s="143">
        <f t="shared" si="165"/>
        <v>0</v>
      </c>
      <c r="ANM460" s="143">
        <f t="shared" si="165"/>
        <v>0</v>
      </c>
      <c r="ANN460" s="143">
        <f t="shared" si="165"/>
        <v>0</v>
      </c>
      <c r="ANO460" s="143">
        <f t="shared" si="165"/>
        <v>0</v>
      </c>
      <c r="ANP460" s="143">
        <f t="shared" si="165"/>
        <v>0</v>
      </c>
      <c r="ANQ460" s="143">
        <f t="shared" si="165"/>
        <v>0</v>
      </c>
      <c r="ANR460" s="143">
        <f t="shared" si="165"/>
        <v>0</v>
      </c>
      <c r="ANS460" s="143">
        <f t="shared" si="165"/>
        <v>0</v>
      </c>
      <c r="ANT460" s="143">
        <f t="shared" si="165"/>
        <v>0</v>
      </c>
      <c r="ANU460" s="143">
        <f t="shared" si="165"/>
        <v>0</v>
      </c>
      <c r="ANV460" s="143">
        <f t="shared" si="165"/>
        <v>0</v>
      </c>
      <c r="ANW460" s="143">
        <f t="shared" si="165"/>
        <v>0</v>
      </c>
      <c r="ANX460" s="143">
        <f t="shared" si="165"/>
        <v>0</v>
      </c>
      <c r="ANY460" s="143">
        <f t="shared" si="165"/>
        <v>0</v>
      </c>
      <c r="ANZ460" s="143">
        <f t="shared" si="165"/>
        <v>0</v>
      </c>
      <c r="AOA460" s="143">
        <f t="shared" si="165"/>
        <v>0</v>
      </c>
      <c r="AOB460" s="143">
        <f t="shared" si="165"/>
        <v>0</v>
      </c>
      <c r="AOC460" s="143">
        <f t="shared" si="165"/>
        <v>0</v>
      </c>
      <c r="AOD460" s="143">
        <f t="shared" si="165"/>
        <v>0</v>
      </c>
      <c r="AOE460" s="143">
        <f t="shared" si="165"/>
        <v>0</v>
      </c>
      <c r="AOF460" s="143">
        <f t="shared" si="165"/>
        <v>0</v>
      </c>
      <c r="AOG460" s="143">
        <f t="shared" si="165"/>
        <v>0</v>
      </c>
      <c r="AOH460" s="143">
        <f t="shared" si="165"/>
        <v>0</v>
      </c>
      <c r="AOI460" s="143">
        <f t="shared" si="165"/>
        <v>0</v>
      </c>
      <c r="AOJ460" s="143">
        <f t="shared" si="165"/>
        <v>0</v>
      </c>
      <c r="AOK460" s="143">
        <f t="shared" si="165"/>
        <v>0</v>
      </c>
      <c r="AOL460" s="143">
        <f t="shared" si="165"/>
        <v>0</v>
      </c>
      <c r="AOM460" s="143">
        <f t="shared" si="165"/>
        <v>0</v>
      </c>
      <c r="AON460" s="143">
        <f t="shared" si="165"/>
        <v>0</v>
      </c>
      <c r="AOO460" s="143">
        <f t="shared" si="165"/>
        <v>0</v>
      </c>
      <c r="AOP460" s="143">
        <f t="shared" si="165"/>
        <v>0</v>
      </c>
      <c r="AOQ460" s="143">
        <f t="shared" si="165"/>
        <v>0</v>
      </c>
      <c r="AOR460" s="143">
        <f t="shared" si="165"/>
        <v>0</v>
      </c>
      <c r="AOS460" s="143">
        <f t="shared" si="165"/>
        <v>0</v>
      </c>
      <c r="AOT460" s="143">
        <f t="shared" si="165"/>
        <v>0</v>
      </c>
      <c r="AOU460" s="143">
        <f t="shared" si="165"/>
        <v>0</v>
      </c>
      <c r="AOV460" s="143">
        <f t="shared" si="165"/>
        <v>0</v>
      </c>
      <c r="AOW460" s="143">
        <f t="shared" si="165"/>
        <v>0</v>
      </c>
      <c r="AOX460" s="143">
        <f t="shared" si="165"/>
        <v>0</v>
      </c>
      <c r="AOY460" s="143">
        <f t="shared" si="165"/>
        <v>0</v>
      </c>
      <c r="AOZ460" s="143">
        <f t="shared" si="165"/>
        <v>0</v>
      </c>
      <c r="APA460" s="143">
        <f t="shared" ref="APA460:ARL460" si="166">APA436</f>
        <v>0</v>
      </c>
      <c r="APB460" s="143">
        <f t="shared" si="166"/>
        <v>0</v>
      </c>
      <c r="APC460" s="143">
        <f t="shared" si="166"/>
        <v>0</v>
      </c>
      <c r="APD460" s="143">
        <f t="shared" si="166"/>
        <v>0</v>
      </c>
      <c r="APE460" s="143">
        <f t="shared" si="166"/>
        <v>0</v>
      </c>
      <c r="APF460" s="143">
        <f t="shared" si="166"/>
        <v>0</v>
      </c>
      <c r="APG460" s="143">
        <f t="shared" si="166"/>
        <v>0</v>
      </c>
      <c r="APH460" s="143">
        <f t="shared" si="166"/>
        <v>0</v>
      </c>
      <c r="API460" s="143">
        <f t="shared" si="166"/>
        <v>0</v>
      </c>
      <c r="APJ460" s="143">
        <f t="shared" si="166"/>
        <v>0</v>
      </c>
      <c r="APK460" s="143">
        <f t="shared" si="166"/>
        <v>0</v>
      </c>
      <c r="APL460" s="143">
        <f t="shared" si="166"/>
        <v>0</v>
      </c>
      <c r="APM460" s="143">
        <f t="shared" si="166"/>
        <v>0</v>
      </c>
      <c r="APN460" s="143">
        <f t="shared" si="166"/>
        <v>0</v>
      </c>
      <c r="APO460" s="143">
        <f t="shared" si="166"/>
        <v>0</v>
      </c>
      <c r="APP460" s="143">
        <f t="shared" si="166"/>
        <v>0</v>
      </c>
      <c r="APQ460" s="143">
        <f t="shared" si="166"/>
        <v>0</v>
      </c>
      <c r="APR460" s="143">
        <f t="shared" si="166"/>
        <v>0</v>
      </c>
      <c r="APS460" s="143">
        <f t="shared" si="166"/>
        <v>0</v>
      </c>
      <c r="APT460" s="143">
        <f t="shared" si="166"/>
        <v>0</v>
      </c>
      <c r="APU460" s="143">
        <f t="shared" si="166"/>
        <v>0</v>
      </c>
      <c r="APV460" s="143">
        <f t="shared" si="166"/>
        <v>0</v>
      </c>
      <c r="APW460" s="143">
        <f t="shared" si="166"/>
        <v>0</v>
      </c>
      <c r="APX460" s="143">
        <f t="shared" si="166"/>
        <v>0</v>
      </c>
      <c r="APY460" s="143">
        <f t="shared" si="166"/>
        <v>0</v>
      </c>
      <c r="APZ460" s="143">
        <f t="shared" si="166"/>
        <v>0</v>
      </c>
      <c r="AQA460" s="143">
        <f t="shared" si="166"/>
        <v>0</v>
      </c>
      <c r="AQB460" s="143">
        <f t="shared" si="166"/>
        <v>0</v>
      </c>
      <c r="AQC460" s="143">
        <f t="shared" si="166"/>
        <v>0</v>
      </c>
      <c r="AQD460" s="143">
        <f t="shared" si="166"/>
        <v>0</v>
      </c>
      <c r="AQE460" s="143">
        <f t="shared" si="166"/>
        <v>0</v>
      </c>
      <c r="AQF460" s="143">
        <f t="shared" si="166"/>
        <v>0</v>
      </c>
      <c r="AQG460" s="143">
        <f t="shared" si="166"/>
        <v>0</v>
      </c>
      <c r="AQH460" s="143">
        <f t="shared" si="166"/>
        <v>0</v>
      </c>
      <c r="AQI460" s="143">
        <f t="shared" si="166"/>
        <v>0</v>
      </c>
      <c r="AQJ460" s="143">
        <f t="shared" si="166"/>
        <v>0</v>
      </c>
      <c r="AQK460" s="143">
        <f t="shared" si="166"/>
        <v>0</v>
      </c>
      <c r="AQL460" s="143">
        <f t="shared" si="166"/>
        <v>0</v>
      </c>
      <c r="AQM460" s="143">
        <f t="shared" si="166"/>
        <v>0</v>
      </c>
      <c r="AQN460" s="143">
        <f t="shared" si="166"/>
        <v>0</v>
      </c>
      <c r="AQO460" s="143">
        <f t="shared" si="166"/>
        <v>0</v>
      </c>
      <c r="AQP460" s="143">
        <f t="shared" si="166"/>
        <v>0</v>
      </c>
      <c r="AQQ460" s="143">
        <f t="shared" si="166"/>
        <v>0</v>
      </c>
      <c r="AQR460" s="143">
        <f t="shared" si="166"/>
        <v>0</v>
      </c>
      <c r="AQS460" s="143">
        <f t="shared" si="166"/>
        <v>0</v>
      </c>
      <c r="AQT460" s="143">
        <f t="shared" si="166"/>
        <v>0</v>
      </c>
      <c r="AQU460" s="143">
        <f t="shared" si="166"/>
        <v>0</v>
      </c>
      <c r="AQV460" s="143">
        <f t="shared" si="166"/>
        <v>0</v>
      </c>
      <c r="AQW460" s="143">
        <f t="shared" si="166"/>
        <v>0</v>
      </c>
      <c r="AQX460" s="143">
        <f t="shared" si="166"/>
        <v>0</v>
      </c>
      <c r="AQY460" s="143">
        <f t="shared" si="166"/>
        <v>0</v>
      </c>
      <c r="AQZ460" s="143">
        <f t="shared" si="166"/>
        <v>0</v>
      </c>
      <c r="ARA460" s="143">
        <f t="shared" si="166"/>
        <v>0</v>
      </c>
      <c r="ARB460" s="143">
        <f t="shared" si="166"/>
        <v>0</v>
      </c>
      <c r="ARC460" s="143">
        <f t="shared" si="166"/>
        <v>0</v>
      </c>
      <c r="ARD460" s="143">
        <f t="shared" si="166"/>
        <v>0</v>
      </c>
      <c r="ARE460" s="143">
        <f t="shared" si="166"/>
        <v>0</v>
      </c>
      <c r="ARF460" s="143">
        <f t="shared" si="166"/>
        <v>0</v>
      </c>
      <c r="ARG460" s="143">
        <f t="shared" si="166"/>
        <v>0</v>
      </c>
      <c r="ARH460" s="143">
        <f t="shared" si="166"/>
        <v>0</v>
      </c>
      <c r="ARI460" s="143">
        <f t="shared" si="166"/>
        <v>0</v>
      </c>
      <c r="ARJ460" s="143">
        <f t="shared" si="166"/>
        <v>0</v>
      </c>
      <c r="ARK460" s="143">
        <f t="shared" si="166"/>
        <v>0</v>
      </c>
      <c r="ARL460" s="143">
        <f t="shared" si="166"/>
        <v>0</v>
      </c>
      <c r="ARM460" s="143">
        <f t="shared" ref="ARM460:ATX460" si="167">ARM436</f>
        <v>0</v>
      </c>
      <c r="ARN460" s="143">
        <f t="shared" si="167"/>
        <v>0</v>
      </c>
      <c r="ARO460" s="143">
        <f t="shared" si="167"/>
        <v>0</v>
      </c>
      <c r="ARP460" s="143">
        <f t="shared" si="167"/>
        <v>0</v>
      </c>
      <c r="ARQ460" s="143">
        <f t="shared" si="167"/>
        <v>0</v>
      </c>
      <c r="ARR460" s="143">
        <f t="shared" si="167"/>
        <v>0</v>
      </c>
      <c r="ARS460" s="143">
        <f t="shared" si="167"/>
        <v>0</v>
      </c>
      <c r="ART460" s="143">
        <f t="shared" si="167"/>
        <v>0</v>
      </c>
      <c r="ARU460" s="143">
        <f t="shared" si="167"/>
        <v>0</v>
      </c>
      <c r="ARV460" s="143">
        <f t="shared" si="167"/>
        <v>0</v>
      </c>
      <c r="ARW460" s="143">
        <f t="shared" si="167"/>
        <v>0</v>
      </c>
      <c r="ARX460" s="143">
        <f t="shared" si="167"/>
        <v>0</v>
      </c>
      <c r="ARY460" s="143">
        <f t="shared" si="167"/>
        <v>0</v>
      </c>
      <c r="ARZ460" s="143">
        <f t="shared" si="167"/>
        <v>0</v>
      </c>
      <c r="ASA460" s="143">
        <f t="shared" si="167"/>
        <v>0</v>
      </c>
      <c r="ASB460" s="143">
        <f t="shared" si="167"/>
        <v>0</v>
      </c>
      <c r="ASC460" s="143">
        <f t="shared" si="167"/>
        <v>0</v>
      </c>
      <c r="ASD460" s="143">
        <f t="shared" si="167"/>
        <v>0</v>
      </c>
      <c r="ASE460" s="143">
        <f t="shared" si="167"/>
        <v>0</v>
      </c>
      <c r="ASF460" s="143">
        <f t="shared" si="167"/>
        <v>0</v>
      </c>
      <c r="ASG460" s="143">
        <f t="shared" si="167"/>
        <v>0</v>
      </c>
      <c r="ASH460" s="143">
        <f t="shared" si="167"/>
        <v>0</v>
      </c>
      <c r="ASI460" s="143">
        <f t="shared" si="167"/>
        <v>0</v>
      </c>
      <c r="ASJ460" s="143">
        <f t="shared" si="167"/>
        <v>0</v>
      </c>
      <c r="ASK460" s="143">
        <f t="shared" si="167"/>
        <v>0</v>
      </c>
      <c r="ASL460" s="143">
        <f t="shared" si="167"/>
        <v>0</v>
      </c>
      <c r="ASM460" s="143">
        <f t="shared" si="167"/>
        <v>0</v>
      </c>
      <c r="ASN460" s="143">
        <f t="shared" si="167"/>
        <v>0</v>
      </c>
      <c r="ASO460" s="143">
        <f t="shared" si="167"/>
        <v>0</v>
      </c>
      <c r="ASP460" s="143">
        <f t="shared" si="167"/>
        <v>0</v>
      </c>
      <c r="ASQ460" s="143">
        <f t="shared" si="167"/>
        <v>0</v>
      </c>
      <c r="ASR460" s="143">
        <f t="shared" si="167"/>
        <v>0</v>
      </c>
      <c r="ASS460" s="143">
        <f t="shared" si="167"/>
        <v>0</v>
      </c>
      <c r="AST460" s="143">
        <f t="shared" si="167"/>
        <v>0</v>
      </c>
      <c r="ASU460" s="143">
        <f t="shared" si="167"/>
        <v>0</v>
      </c>
      <c r="ASV460" s="143">
        <f t="shared" si="167"/>
        <v>0</v>
      </c>
      <c r="ASW460" s="143">
        <f t="shared" si="167"/>
        <v>0</v>
      </c>
      <c r="ASX460" s="143">
        <f t="shared" si="167"/>
        <v>0</v>
      </c>
      <c r="ASY460" s="143">
        <f t="shared" si="167"/>
        <v>0</v>
      </c>
      <c r="ASZ460" s="143">
        <f t="shared" si="167"/>
        <v>0</v>
      </c>
      <c r="ATA460" s="143">
        <f t="shared" si="167"/>
        <v>0</v>
      </c>
      <c r="ATB460" s="143">
        <f t="shared" si="167"/>
        <v>0</v>
      </c>
      <c r="ATC460" s="143">
        <f t="shared" si="167"/>
        <v>0</v>
      </c>
      <c r="ATD460" s="143">
        <f t="shared" si="167"/>
        <v>0</v>
      </c>
      <c r="ATE460" s="143">
        <f t="shared" si="167"/>
        <v>0</v>
      </c>
      <c r="ATF460" s="143">
        <f t="shared" si="167"/>
        <v>0</v>
      </c>
      <c r="ATG460" s="143">
        <f t="shared" si="167"/>
        <v>0</v>
      </c>
      <c r="ATH460" s="143">
        <f t="shared" si="167"/>
        <v>0</v>
      </c>
      <c r="ATI460" s="143">
        <f t="shared" si="167"/>
        <v>0</v>
      </c>
      <c r="ATJ460" s="143">
        <f t="shared" si="167"/>
        <v>0</v>
      </c>
      <c r="ATK460" s="143">
        <f t="shared" si="167"/>
        <v>0</v>
      </c>
      <c r="ATL460" s="143">
        <f t="shared" si="167"/>
        <v>0</v>
      </c>
      <c r="ATM460" s="143">
        <f t="shared" si="167"/>
        <v>0</v>
      </c>
      <c r="ATN460" s="143">
        <f t="shared" si="167"/>
        <v>0</v>
      </c>
      <c r="ATO460" s="143">
        <f t="shared" si="167"/>
        <v>0</v>
      </c>
      <c r="ATP460" s="143">
        <f t="shared" si="167"/>
        <v>0</v>
      </c>
      <c r="ATQ460" s="143">
        <f t="shared" si="167"/>
        <v>0</v>
      </c>
      <c r="ATR460" s="143">
        <f t="shared" si="167"/>
        <v>0</v>
      </c>
      <c r="ATS460" s="143">
        <f t="shared" si="167"/>
        <v>0</v>
      </c>
      <c r="ATT460" s="143">
        <f t="shared" si="167"/>
        <v>0</v>
      </c>
      <c r="ATU460" s="143">
        <f t="shared" si="167"/>
        <v>0</v>
      </c>
      <c r="ATV460" s="143">
        <f t="shared" si="167"/>
        <v>0</v>
      </c>
      <c r="ATW460" s="143">
        <f t="shared" si="167"/>
        <v>0</v>
      </c>
      <c r="ATX460" s="143">
        <f t="shared" si="167"/>
        <v>0</v>
      </c>
      <c r="ATY460" s="143">
        <f t="shared" ref="ATY460:AWJ460" si="168">ATY436</f>
        <v>0</v>
      </c>
      <c r="ATZ460" s="143">
        <f t="shared" si="168"/>
        <v>0</v>
      </c>
      <c r="AUA460" s="143">
        <f t="shared" si="168"/>
        <v>0</v>
      </c>
      <c r="AUB460" s="143">
        <f t="shared" si="168"/>
        <v>0</v>
      </c>
      <c r="AUC460" s="143">
        <f t="shared" si="168"/>
        <v>0</v>
      </c>
      <c r="AUD460" s="143">
        <f t="shared" si="168"/>
        <v>0</v>
      </c>
      <c r="AUE460" s="143">
        <f t="shared" si="168"/>
        <v>0</v>
      </c>
      <c r="AUF460" s="143">
        <f t="shared" si="168"/>
        <v>0</v>
      </c>
      <c r="AUG460" s="143">
        <f t="shared" si="168"/>
        <v>0</v>
      </c>
      <c r="AUH460" s="143">
        <f t="shared" si="168"/>
        <v>0</v>
      </c>
      <c r="AUI460" s="143">
        <f t="shared" si="168"/>
        <v>0</v>
      </c>
      <c r="AUJ460" s="143">
        <f t="shared" si="168"/>
        <v>0</v>
      </c>
      <c r="AUK460" s="143">
        <f t="shared" si="168"/>
        <v>0</v>
      </c>
      <c r="AUL460" s="143">
        <f t="shared" si="168"/>
        <v>0</v>
      </c>
      <c r="AUM460" s="143">
        <f t="shared" si="168"/>
        <v>0</v>
      </c>
      <c r="AUN460" s="143">
        <f t="shared" si="168"/>
        <v>0</v>
      </c>
      <c r="AUO460" s="143">
        <f t="shared" si="168"/>
        <v>0</v>
      </c>
      <c r="AUP460" s="143">
        <f t="shared" si="168"/>
        <v>0</v>
      </c>
      <c r="AUQ460" s="143">
        <f t="shared" si="168"/>
        <v>0</v>
      </c>
      <c r="AUR460" s="143">
        <f t="shared" si="168"/>
        <v>0</v>
      </c>
      <c r="AUS460" s="143">
        <f t="shared" si="168"/>
        <v>0</v>
      </c>
      <c r="AUT460" s="143">
        <f t="shared" si="168"/>
        <v>0</v>
      </c>
      <c r="AUU460" s="143">
        <f t="shared" si="168"/>
        <v>0</v>
      </c>
      <c r="AUV460" s="143">
        <f t="shared" si="168"/>
        <v>0</v>
      </c>
      <c r="AUW460" s="143">
        <f t="shared" si="168"/>
        <v>0</v>
      </c>
      <c r="AUX460" s="143">
        <f t="shared" si="168"/>
        <v>0</v>
      </c>
      <c r="AUY460" s="143">
        <f t="shared" si="168"/>
        <v>0</v>
      </c>
      <c r="AUZ460" s="143">
        <f t="shared" si="168"/>
        <v>0</v>
      </c>
      <c r="AVA460" s="143">
        <f t="shared" si="168"/>
        <v>0</v>
      </c>
      <c r="AVB460" s="143">
        <f t="shared" si="168"/>
        <v>0</v>
      </c>
      <c r="AVC460" s="143">
        <f t="shared" si="168"/>
        <v>0</v>
      </c>
      <c r="AVD460" s="143">
        <f t="shared" si="168"/>
        <v>0</v>
      </c>
      <c r="AVE460" s="143">
        <f t="shared" si="168"/>
        <v>0</v>
      </c>
      <c r="AVF460" s="143">
        <f t="shared" si="168"/>
        <v>0</v>
      </c>
      <c r="AVG460" s="143">
        <f t="shared" si="168"/>
        <v>0</v>
      </c>
      <c r="AVH460" s="143">
        <f t="shared" si="168"/>
        <v>0</v>
      </c>
      <c r="AVI460" s="143">
        <f t="shared" si="168"/>
        <v>0</v>
      </c>
      <c r="AVJ460" s="143">
        <f t="shared" si="168"/>
        <v>0</v>
      </c>
      <c r="AVK460" s="143">
        <f t="shared" si="168"/>
        <v>0</v>
      </c>
      <c r="AVL460" s="143">
        <f t="shared" si="168"/>
        <v>0</v>
      </c>
      <c r="AVM460" s="143">
        <f t="shared" si="168"/>
        <v>0</v>
      </c>
      <c r="AVN460" s="143">
        <f t="shared" si="168"/>
        <v>0</v>
      </c>
      <c r="AVO460" s="143">
        <f t="shared" si="168"/>
        <v>0</v>
      </c>
      <c r="AVP460" s="143">
        <f t="shared" si="168"/>
        <v>0</v>
      </c>
      <c r="AVQ460" s="143">
        <f t="shared" si="168"/>
        <v>0</v>
      </c>
      <c r="AVR460" s="143">
        <f t="shared" si="168"/>
        <v>0</v>
      </c>
      <c r="AVS460" s="143">
        <f t="shared" si="168"/>
        <v>0</v>
      </c>
      <c r="AVT460" s="143">
        <f t="shared" si="168"/>
        <v>0</v>
      </c>
      <c r="AVU460" s="143">
        <f t="shared" si="168"/>
        <v>0</v>
      </c>
      <c r="AVV460" s="143">
        <f t="shared" si="168"/>
        <v>0</v>
      </c>
      <c r="AVW460" s="143">
        <f t="shared" si="168"/>
        <v>0</v>
      </c>
      <c r="AVX460" s="143">
        <f t="shared" si="168"/>
        <v>0</v>
      </c>
      <c r="AVY460" s="143">
        <f t="shared" si="168"/>
        <v>0</v>
      </c>
      <c r="AVZ460" s="143">
        <f t="shared" si="168"/>
        <v>0</v>
      </c>
      <c r="AWA460" s="143">
        <f t="shared" si="168"/>
        <v>0</v>
      </c>
      <c r="AWB460" s="143">
        <f t="shared" si="168"/>
        <v>0</v>
      </c>
      <c r="AWC460" s="143">
        <f t="shared" si="168"/>
        <v>0</v>
      </c>
      <c r="AWD460" s="143">
        <f t="shared" si="168"/>
        <v>0</v>
      </c>
      <c r="AWE460" s="143">
        <f t="shared" si="168"/>
        <v>0</v>
      </c>
      <c r="AWF460" s="143">
        <f t="shared" si="168"/>
        <v>0</v>
      </c>
      <c r="AWG460" s="143">
        <f t="shared" si="168"/>
        <v>0</v>
      </c>
      <c r="AWH460" s="143">
        <f t="shared" si="168"/>
        <v>0</v>
      </c>
      <c r="AWI460" s="143">
        <f t="shared" si="168"/>
        <v>0</v>
      </c>
      <c r="AWJ460" s="143">
        <f t="shared" si="168"/>
        <v>0</v>
      </c>
      <c r="AWK460" s="143">
        <f t="shared" ref="AWK460:AYV460" si="169">AWK436</f>
        <v>0</v>
      </c>
      <c r="AWL460" s="143">
        <f t="shared" si="169"/>
        <v>0</v>
      </c>
      <c r="AWM460" s="143">
        <f t="shared" si="169"/>
        <v>0</v>
      </c>
      <c r="AWN460" s="143">
        <f t="shared" si="169"/>
        <v>0</v>
      </c>
      <c r="AWO460" s="143">
        <f t="shared" si="169"/>
        <v>0</v>
      </c>
      <c r="AWP460" s="143">
        <f t="shared" si="169"/>
        <v>0</v>
      </c>
      <c r="AWQ460" s="143">
        <f t="shared" si="169"/>
        <v>0</v>
      </c>
      <c r="AWR460" s="143">
        <f t="shared" si="169"/>
        <v>0</v>
      </c>
      <c r="AWS460" s="143">
        <f t="shared" si="169"/>
        <v>0</v>
      </c>
      <c r="AWT460" s="143">
        <f t="shared" si="169"/>
        <v>0</v>
      </c>
      <c r="AWU460" s="143">
        <f t="shared" si="169"/>
        <v>0</v>
      </c>
      <c r="AWV460" s="143">
        <f t="shared" si="169"/>
        <v>0</v>
      </c>
      <c r="AWW460" s="143">
        <f t="shared" si="169"/>
        <v>0</v>
      </c>
      <c r="AWX460" s="143">
        <f t="shared" si="169"/>
        <v>0</v>
      </c>
      <c r="AWY460" s="143">
        <f t="shared" si="169"/>
        <v>0</v>
      </c>
      <c r="AWZ460" s="143">
        <f t="shared" si="169"/>
        <v>0</v>
      </c>
      <c r="AXA460" s="143">
        <f t="shared" si="169"/>
        <v>0</v>
      </c>
      <c r="AXB460" s="143">
        <f t="shared" si="169"/>
        <v>0</v>
      </c>
      <c r="AXC460" s="143">
        <f t="shared" si="169"/>
        <v>0</v>
      </c>
      <c r="AXD460" s="143">
        <f t="shared" si="169"/>
        <v>0</v>
      </c>
      <c r="AXE460" s="143">
        <f t="shared" si="169"/>
        <v>0</v>
      </c>
      <c r="AXF460" s="143">
        <f t="shared" si="169"/>
        <v>0</v>
      </c>
      <c r="AXG460" s="143">
        <f t="shared" si="169"/>
        <v>0</v>
      </c>
      <c r="AXH460" s="143">
        <f t="shared" si="169"/>
        <v>0</v>
      </c>
      <c r="AXI460" s="143">
        <f t="shared" si="169"/>
        <v>0</v>
      </c>
      <c r="AXJ460" s="143">
        <f t="shared" si="169"/>
        <v>0</v>
      </c>
      <c r="AXK460" s="143">
        <f t="shared" si="169"/>
        <v>0</v>
      </c>
      <c r="AXL460" s="143">
        <f t="shared" si="169"/>
        <v>0</v>
      </c>
      <c r="AXM460" s="143">
        <f t="shared" si="169"/>
        <v>0</v>
      </c>
      <c r="AXN460" s="143">
        <f t="shared" si="169"/>
        <v>0</v>
      </c>
      <c r="AXO460" s="143">
        <f t="shared" si="169"/>
        <v>0</v>
      </c>
      <c r="AXP460" s="143">
        <f t="shared" si="169"/>
        <v>0</v>
      </c>
      <c r="AXQ460" s="143">
        <f t="shared" si="169"/>
        <v>0</v>
      </c>
      <c r="AXR460" s="143">
        <f t="shared" si="169"/>
        <v>0</v>
      </c>
      <c r="AXS460" s="143">
        <f t="shared" si="169"/>
        <v>0</v>
      </c>
      <c r="AXT460" s="143">
        <f t="shared" si="169"/>
        <v>0</v>
      </c>
      <c r="AXU460" s="143">
        <f t="shared" si="169"/>
        <v>0</v>
      </c>
      <c r="AXV460" s="143">
        <f t="shared" si="169"/>
        <v>0</v>
      </c>
      <c r="AXW460" s="143">
        <f t="shared" si="169"/>
        <v>0</v>
      </c>
      <c r="AXX460" s="143">
        <f t="shared" si="169"/>
        <v>0</v>
      </c>
      <c r="AXY460" s="143">
        <f t="shared" si="169"/>
        <v>0</v>
      </c>
      <c r="AXZ460" s="143">
        <f t="shared" si="169"/>
        <v>0</v>
      </c>
      <c r="AYA460" s="143">
        <f t="shared" si="169"/>
        <v>0</v>
      </c>
      <c r="AYB460" s="143">
        <f t="shared" si="169"/>
        <v>0</v>
      </c>
      <c r="AYC460" s="143">
        <f t="shared" si="169"/>
        <v>0</v>
      </c>
      <c r="AYD460" s="143">
        <f t="shared" si="169"/>
        <v>0</v>
      </c>
      <c r="AYE460" s="143">
        <f t="shared" si="169"/>
        <v>0</v>
      </c>
      <c r="AYF460" s="143">
        <f t="shared" si="169"/>
        <v>0</v>
      </c>
      <c r="AYG460" s="143">
        <f t="shared" si="169"/>
        <v>0</v>
      </c>
      <c r="AYH460" s="143">
        <f t="shared" si="169"/>
        <v>0</v>
      </c>
      <c r="AYI460" s="143">
        <f t="shared" si="169"/>
        <v>0</v>
      </c>
      <c r="AYJ460" s="143">
        <f t="shared" si="169"/>
        <v>0</v>
      </c>
      <c r="AYK460" s="143">
        <f t="shared" si="169"/>
        <v>0</v>
      </c>
      <c r="AYL460" s="143">
        <f t="shared" si="169"/>
        <v>0</v>
      </c>
      <c r="AYM460" s="143">
        <f t="shared" si="169"/>
        <v>0</v>
      </c>
      <c r="AYN460" s="143">
        <f t="shared" si="169"/>
        <v>0</v>
      </c>
      <c r="AYO460" s="143">
        <f t="shared" si="169"/>
        <v>0</v>
      </c>
      <c r="AYP460" s="143">
        <f t="shared" si="169"/>
        <v>0</v>
      </c>
      <c r="AYQ460" s="143">
        <f t="shared" si="169"/>
        <v>0</v>
      </c>
      <c r="AYR460" s="143">
        <f t="shared" si="169"/>
        <v>0</v>
      </c>
      <c r="AYS460" s="143">
        <f t="shared" si="169"/>
        <v>0</v>
      </c>
      <c r="AYT460" s="143">
        <f t="shared" si="169"/>
        <v>0</v>
      </c>
      <c r="AYU460" s="143">
        <f t="shared" si="169"/>
        <v>0</v>
      </c>
      <c r="AYV460" s="143">
        <f t="shared" si="169"/>
        <v>0</v>
      </c>
      <c r="AYW460" s="143">
        <f t="shared" ref="AYW460:BBH460" si="170">AYW436</f>
        <v>0</v>
      </c>
      <c r="AYX460" s="143">
        <f t="shared" si="170"/>
        <v>0</v>
      </c>
      <c r="AYY460" s="143">
        <f t="shared" si="170"/>
        <v>0</v>
      </c>
      <c r="AYZ460" s="143">
        <f t="shared" si="170"/>
        <v>0</v>
      </c>
      <c r="AZA460" s="143">
        <f t="shared" si="170"/>
        <v>0</v>
      </c>
      <c r="AZB460" s="143">
        <f t="shared" si="170"/>
        <v>0</v>
      </c>
      <c r="AZC460" s="143">
        <f t="shared" si="170"/>
        <v>0</v>
      </c>
      <c r="AZD460" s="143">
        <f t="shared" si="170"/>
        <v>0</v>
      </c>
      <c r="AZE460" s="143">
        <f t="shared" si="170"/>
        <v>0</v>
      </c>
      <c r="AZF460" s="143">
        <f t="shared" si="170"/>
        <v>0</v>
      </c>
      <c r="AZG460" s="143">
        <f t="shared" si="170"/>
        <v>0</v>
      </c>
      <c r="AZH460" s="143">
        <f t="shared" si="170"/>
        <v>0</v>
      </c>
      <c r="AZI460" s="143">
        <f t="shared" si="170"/>
        <v>0</v>
      </c>
      <c r="AZJ460" s="143">
        <f t="shared" si="170"/>
        <v>0</v>
      </c>
      <c r="AZK460" s="143">
        <f t="shared" si="170"/>
        <v>0</v>
      </c>
      <c r="AZL460" s="143">
        <f t="shared" si="170"/>
        <v>0</v>
      </c>
      <c r="AZM460" s="143">
        <f t="shared" si="170"/>
        <v>0</v>
      </c>
      <c r="AZN460" s="143">
        <f t="shared" si="170"/>
        <v>0</v>
      </c>
      <c r="AZO460" s="143">
        <f t="shared" si="170"/>
        <v>0</v>
      </c>
      <c r="AZP460" s="143">
        <f t="shared" si="170"/>
        <v>0</v>
      </c>
      <c r="AZQ460" s="143">
        <f t="shared" si="170"/>
        <v>0</v>
      </c>
      <c r="AZR460" s="143">
        <f t="shared" si="170"/>
        <v>0</v>
      </c>
      <c r="AZS460" s="143">
        <f t="shared" si="170"/>
        <v>0</v>
      </c>
      <c r="AZT460" s="143">
        <f t="shared" si="170"/>
        <v>0</v>
      </c>
      <c r="AZU460" s="143">
        <f t="shared" si="170"/>
        <v>0</v>
      </c>
      <c r="AZV460" s="143">
        <f t="shared" si="170"/>
        <v>0</v>
      </c>
      <c r="AZW460" s="143">
        <f t="shared" si="170"/>
        <v>0</v>
      </c>
      <c r="AZX460" s="143">
        <f t="shared" si="170"/>
        <v>0</v>
      </c>
      <c r="AZY460" s="143">
        <f t="shared" si="170"/>
        <v>0</v>
      </c>
      <c r="AZZ460" s="143">
        <f t="shared" si="170"/>
        <v>0</v>
      </c>
      <c r="BAA460" s="143">
        <f t="shared" si="170"/>
        <v>0</v>
      </c>
      <c r="BAB460" s="143">
        <f t="shared" si="170"/>
        <v>0</v>
      </c>
      <c r="BAC460" s="143">
        <f t="shared" si="170"/>
        <v>0</v>
      </c>
      <c r="BAD460" s="143">
        <f t="shared" si="170"/>
        <v>0</v>
      </c>
      <c r="BAE460" s="143">
        <f t="shared" si="170"/>
        <v>0</v>
      </c>
      <c r="BAF460" s="143">
        <f t="shared" si="170"/>
        <v>0</v>
      </c>
      <c r="BAG460" s="143">
        <f t="shared" si="170"/>
        <v>0</v>
      </c>
      <c r="BAH460" s="143">
        <f t="shared" si="170"/>
        <v>0</v>
      </c>
      <c r="BAI460" s="143">
        <f t="shared" si="170"/>
        <v>0</v>
      </c>
      <c r="BAJ460" s="143">
        <f t="shared" si="170"/>
        <v>0</v>
      </c>
      <c r="BAK460" s="143">
        <f t="shared" si="170"/>
        <v>0</v>
      </c>
      <c r="BAL460" s="143">
        <f t="shared" si="170"/>
        <v>0</v>
      </c>
      <c r="BAM460" s="143">
        <f t="shared" si="170"/>
        <v>0</v>
      </c>
      <c r="BAN460" s="143">
        <f t="shared" si="170"/>
        <v>0</v>
      </c>
      <c r="BAO460" s="143">
        <f t="shared" si="170"/>
        <v>0</v>
      </c>
      <c r="BAP460" s="143">
        <f t="shared" si="170"/>
        <v>0</v>
      </c>
      <c r="BAQ460" s="143">
        <f t="shared" si="170"/>
        <v>0</v>
      </c>
      <c r="BAR460" s="143">
        <f t="shared" si="170"/>
        <v>0</v>
      </c>
      <c r="BAS460" s="143">
        <f t="shared" si="170"/>
        <v>0</v>
      </c>
      <c r="BAT460" s="143">
        <f t="shared" si="170"/>
        <v>0</v>
      </c>
      <c r="BAU460" s="143">
        <f t="shared" si="170"/>
        <v>0</v>
      </c>
      <c r="BAV460" s="143">
        <f t="shared" si="170"/>
        <v>0</v>
      </c>
      <c r="BAW460" s="143">
        <f t="shared" si="170"/>
        <v>0</v>
      </c>
      <c r="BAX460" s="143">
        <f t="shared" si="170"/>
        <v>0</v>
      </c>
      <c r="BAY460" s="143">
        <f t="shared" si="170"/>
        <v>0</v>
      </c>
      <c r="BAZ460" s="143">
        <f t="shared" si="170"/>
        <v>0</v>
      </c>
      <c r="BBA460" s="143">
        <f t="shared" si="170"/>
        <v>0</v>
      </c>
      <c r="BBB460" s="143">
        <f t="shared" si="170"/>
        <v>0</v>
      </c>
      <c r="BBC460" s="143">
        <f t="shared" si="170"/>
        <v>0</v>
      </c>
      <c r="BBD460" s="143">
        <f t="shared" si="170"/>
        <v>0</v>
      </c>
      <c r="BBE460" s="143">
        <f t="shared" si="170"/>
        <v>0</v>
      </c>
      <c r="BBF460" s="143">
        <f t="shared" si="170"/>
        <v>0</v>
      </c>
      <c r="BBG460" s="143">
        <f t="shared" si="170"/>
        <v>0</v>
      </c>
      <c r="BBH460" s="143">
        <f t="shared" si="170"/>
        <v>0</v>
      </c>
      <c r="BBI460" s="143">
        <f t="shared" ref="BBI460:BDT460" si="171">BBI436</f>
        <v>0</v>
      </c>
      <c r="BBJ460" s="143">
        <f t="shared" si="171"/>
        <v>0</v>
      </c>
      <c r="BBK460" s="143">
        <f t="shared" si="171"/>
        <v>0</v>
      </c>
      <c r="BBL460" s="143">
        <f t="shared" si="171"/>
        <v>0</v>
      </c>
      <c r="BBM460" s="143">
        <f t="shared" si="171"/>
        <v>0</v>
      </c>
      <c r="BBN460" s="143">
        <f t="shared" si="171"/>
        <v>0</v>
      </c>
      <c r="BBO460" s="143">
        <f t="shared" si="171"/>
        <v>0</v>
      </c>
      <c r="BBP460" s="143">
        <f t="shared" si="171"/>
        <v>0</v>
      </c>
      <c r="BBQ460" s="143">
        <f t="shared" si="171"/>
        <v>0</v>
      </c>
      <c r="BBR460" s="143">
        <f t="shared" si="171"/>
        <v>0</v>
      </c>
      <c r="BBS460" s="143">
        <f t="shared" si="171"/>
        <v>0</v>
      </c>
      <c r="BBT460" s="143">
        <f t="shared" si="171"/>
        <v>0</v>
      </c>
      <c r="BBU460" s="143">
        <f t="shared" si="171"/>
        <v>0</v>
      </c>
      <c r="BBV460" s="143">
        <f t="shared" si="171"/>
        <v>0</v>
      </c>
      <c r="BBW460" s="143">
        <f t="shared" si="171"/>
        <v>0</v>
      </c>
      <c r="BBX460" s="143">
        <f t="shared" si="171"/>
        <v>0</v>
      </c>
      <c r="BBY460" s="143">
        <f t="shared" si="171"/>
        <v>0</v>
      </c>
      <c r="BBZ460" s="143">
        <f t="shared" si="171"/>
        <v>0</v>
      </c>
      <c r="BCA460" s="143">
        <f t="shared" si="171"/>
        <v>0</v>
      </c>
      <c r="BCB460" s="143">
        <f t="shared" si="171"/>
        <v>0</v>
      </c>
      <c r="BCC460" s="143">
        <f t="shared" si="171"/>
        <v>0</v>
      </c>
      <c r="BCD460" s="143">
        <f t="shared" si="171"/>
        <v>0</v>
      </c>
      <c r="BCE460" s="143">
        <f t="shared" si="171"/>
        <v>0</v>
      </c>
      <c r="BCF460" s="143">
        <f t="shared" si="171"/>
        <v>0</v>
      </c>
      <c r="BCG460" s="143">
        <f t="shared" si="171"/>
        <v>0</v>
      </c>
      <c r="BCH460" s="143">
        <f t="shared" si="171"/>
        <v>0</v>
      </c>
      <c r="BCI460" s="143">
        <f t="shared" si="171"/>
        <v>0</v>
      </c>
      <c r="BCJ460" s="143">
        <f t="shared" si="171"/>
        <v>0</v>
      </c>
      <c r="BCK460" s="143">
        <f t="shared" si="171"/>
        <v>0</v>
      </c>
      <c r="BCL460" s="143">
        <f t="shared" si="171"/>
        <v>0</v>
      </c>
      <c r="BCM460" s="143">
        <f t="shared" si="171"/>
        <v>0</v>
      </c>
      <c r="BCN460" s="143">
        <f t="shared" si="171"/>
        <v>0</v>
      </c>
      <c r="BCO460" s="143">
        <f t="shared" si="171"/>
        <v>0</v>
      </c>
      <c r="BCP460" s="143">
        <f t="shared" si="171"/>
        <v>0</v>
      </c>
      <c r="BCQ460" s="143">
        <f t="shared" si="171"/>
        <v>0</v>
      </c>
      <c r="BCR460" s="143">
        <f t="shared" si="171"/>
        <v>0</v>
      </c>
      <c r="BCS460" s="143">
        <f t="shared" si="171"/>
        <v>0</v>
      </c>
      <c r="BCT460" s="143">
        <f t="shared" si="171"/>
        <v>0</v>
      </c>
      <c r="BCU460" s="143">
        <f t="shared" si="171"/>
        <v>0</v>
      </c>
      <c r="BCV460" s="143">
        <f t="shared" si="171"/>
        <v>0</v>
      </c>
      <c r="BCW460" s="143">
        <f t="shared" si="171"/>
        <v>0</v>
      </c>
      <c r="BCX460" s="143">
        <f t="shared" si="171"/>
        <v>0</v>
      </c>
      <c r="BCY460" s="143">
        <f t="shared" si="171"/>
        <v>0</v>
      </c>
      <c r="BCZ460" s="143">
        <f t="shared" si="171"/>
        <v>0</v>
      </c>
      <c r="BDA460" s="143">
        <f t="shared" si="171"/>
        <v>0</v>
      </c>
      <c r="BDB460" s="143">
        <f t="shared" si="171"/>
        <v>0</v>
      </c>
      <c r="BDC460" s="143">
        <f t="shared" si="171"/>
        <v>0</v>
      </c>
      <c r="BDD460" s="143">
        <f t="shared" si="171"/>
        <v>0</v>
      </c>
      <c r="BDE460" s="143">
        <f t="shared" si="171"/>
        <v>0</v>
      </c>
      <c r="BDF460" s="143">
        <f t="shared" si="171"/>
        <v>0</v>
      </c>
      <c r="BDG460" s="143">
        <f t="shared" si="171"/>
        <v>0</v>
      </c>
      <c r="BDH460" s="143">
        <f t="shared" si="171"/>
        <v>0</v>
      </c>
      <c r="BDI460" s="143">
        <f t="shared" si="171"/>
        <v>0</v>
      </c>
      <c r="BDJ460" s="143">
        <f t="shared" si="171"/>
        <v>0</v>
      </c>
      <c r="BDK460" s="143">
        <f t="shared" si="171"/>
        <v>0</v>
      </c>
      <c r="BDL460" s="143">
        <f t="shared" si="171"/>
        <v>0</v>
      </c>
      <c r="BDM460" s="143">
        <f t="shared" si="171"/>
        <v>0</v>
      </c>
      <c r="BDN460" s="143">
        <f t="shared" si="171"/>
        <v>0</v>
      </c>
      <c r="BDO460" s="143">
        <f t="shared" si="171"/>
        <v>0</v>
      </c>
      <c r="BDP460" s="143">
        <f t="shared" si="171"/>
        <v>0</v>
      </c>
      <c r="BDQ460" s="143">
        <f t="shared" si="171"/>
        <v>0</v>
      </c>
      <c r="BDR460" s="143">
        <f t="shared" si="171"/>
        <v>0</v>
      </c>
      <c r="BDS460" s="143">
        <f t="shared" si="171"/>
        <v>0</v>
      </c>
      <c r="BDT460" s="143">
        <f t="shared" si="171"/>
        <v>0</v>
      </c>
      <c r="BDU460" s="143">
        <f t="shared" ref="BDU460:BGF460" si="172">BDU436</f>
        <v>0</v>
      </c>
      <c r="BDV460" s="143">
        <f t="shared" si="172"/>
        <v>0</v>
      </c>
      <c r="BDW460" s="143">
        <f t="shared" si="172"/>
        <v>0</v>
      </c>
      <c r="BDX460" s="143">
        <f t="shared" si="172"/>
        <v>0</v>
      </c>
      <c r="BDY460" s="143">
        <f t="shared" si="172"/>
        <v>0</v>
      </c>
      <c r="BDZ460" s="143">
        <f t="shared" si="172"/>
        <v>0</v>
      </c>
      <c r="BEA460" s="143">
        <f t="shared" si="172"/>
        <v>0</v>
      </c>
      <c r="BEB460" s="143">
        <f t="shared" si="172"/>
        <v>0</v>
      </c>
      <c r="BEC460" s="143">
        <f t="shared" si="172"/>
        <v>0</v>
      </c>
      <c r="BED460" s="143">
        <f t="shared" si="172"/>
        <v>0</v>
      </c>
      <c r="BEE460" s="143">
        <f t="shared" si="172"/>
        <v>0</v>
      </c>
      <c r="BEF460" s="143">
        <f t="shared" si="172"/>
        <v>0</v>
      </c>
      <c r="BEG460" s="143">
        <f t="shared" si="172"/>
        <v>0</v>
      </c>
      <c r="BEH460" s="143">
        <f t="shared" si="172"/>
        <v>0</v>
      </c>
      <c r="BEI460" s="143">
        <f t="shared" si="172"/>
        <v>0</v>
      </c>
      <c r="BEJ460" s="143">
        <f t="shared" si="172"/>
        <v>0</v>
      </c>
      <c r="BEK460" s="143">
        <f t="shared" si="172"/>
        <v>0</v>
      </c>
      <c r="BEL460" s="143">
        <f t="shared" si="172"/>
        <v>0</v>
      </c>
      <c r="BEM460" s="143">
        <f t="shared" si="172"/>
        <v>0</v>
      </c>
      <c r="BEN460" s="143">
        <f t="shared" si="172"/>
        <v>0</v>
      </c>
      <c r="BEO460" s="143">
        <f t="shared" si="172"/>
        <v>0</v>
      </c>
      <c r="BEP460" s="143">
        <f t="shared" si="172"/>
        <v>0</v>
      </c>
      <c r="BEQ460" s="143">
        <f t="shared" si="172"/>
        <v>0</v>
      </c>
      <c r="BER460" s="143">
        <f t="shared" si="172"/>
        <v>0</v>
      </c>
      <c r="BES460" s="143">
        <f t="shared" si="172"/>
        <v>0</v>
      </c>
      <c r="BET460" s="143">
        <f t="shared" si="172"/>
        <v>0</v>
      </c>
      <c r="BEU460" s="143">
        <f t="shared" si="172"/>
        <v>0</v>
      </c>
      <c r="BEV460" s="143">
        <f t="shared" si="172"/>
        <v>0</v>
      </c>
      <c r="BEW460" s="143">
        <f t="shared" si="172"/>
        <v>0</v>
      </c>
      <c r="BEX460" s="143">
        <f t="shared" si="172"/>
        <v>0</v>
      </c>
      <c r="BEY460" s="143">
        <f t="shared" si="172"/>
        <v>0</v>
      </c>
      <c r="BEZ460" s="143">
        <f t="shared" si="172"/>
        <v>0</v>
      </c>
      <c r="BFA460" s="143">
        <f t="shared" si="172"/>
        <v>0</v>
      </c>
      <c r="BFB460" s="143">
        <f t="shared" si="172"/>
        <v>0</v>
      </c>
      <c r="BFC460" s="143">
        <f t="shared" si="172"/>
        <v>0</v>
      </c>
      <c r="BFD460" s="143">
        <f t="shared" si="172"/>
        <v>0</v>
      </c>
      <c r="BFE460" s="143">
        <f t="shared" si="172"/>
        <v>0</v>
      </c>
      <c r="BFF460" s="143">
        <f t="shared" si="172"/>
        <v>0</v>
      </c>
      <c r="BFG460" s="143">
        <f t="shared" si="172"/>
        <v>0</v>
      </c>
      <c r="BFH460" s="143">
        <f t="shared" si="172"/>
        <v>0</v>
      </c>
      <c r="BFI460" s="143">
        <f t="shared" si="172"/>
        <v>0</v>
      </c>
      <c r="BFJ460" s="143">
        <f t="shared" si="172"/>
        <v>0</v>
      </c>
      <c r="BFK460" s="143">
        <f t="shared" si="172"/>
        <v>0</v>
      </c>
      <c r="BFL460" s="143">
        <f t="shared" si="172"/>
        <v>0</v>
      </c>
      <c r="BFM460" s="143">
        <f t="shared" si="172"/>
        <v>0</v>
      </c>
      <c r="BFN460" s="143">
        <f t="shared" si="172"/>
        <v>0</v>
      </c>
      <c r="BFO460" s="143">
        <f t="shared" si="172"/>
        <v>0</v>
      </c>
      <c r="BFP460" s="143">
        <f t="shared" si="172"/>
        <v>0</v>
      </c>
      <c r="BFQ460" s="143">
        <f t="shared" si="172"/>
        <v>0</v>
      </c>
      <c r="BFR460" s="143">
        <f t="shared" si="172"/>
        <v>0</v>
      </c>
      <c r="BFS460" s="143">
        <f t="shared" si="172"/>
        <v>0</v>
      </c>
      <c r="BFT460" s="143">
        <f t="shared" si="172"/>
        <v>0</v>
      </c>
      <c r="BFU460" s="143">
        <f t="shared" si="172"/>
        <v>0</v>
      </c>
      <c r="BFV460" s="143">
        <f t="shared" si="172"/>
        <v>0</v>
      </c>
      <c r="BFW460" s="143">
        <f t="shared" si="172"/>
        <v>0</v>
      </c>
      <c r="BFX460" s="143">
        <f t="shared" si="172"/>
        <v>0</v>
      </c>
      <c r="BFY460" s="143">
        <f t="shared" si="172"/>
        <v>0</v>
      </c>
      <c r="BFZ460" s="143">
        <f t="shared" si="172"/>
        <v>0</v>
      </c>
      <c r="BGA460" s="143">
        <f t="shared" si="172"/>
        <v>0</v>
      </c>
      <c r="BGB460" s="143">
        <f t="shared" si="172"/>
        <v>0</v>
      </c>
      <c r="BGC460" s="143">
        <f t="shared" si="172"/>
        <v>0</v>
      </c>
      <c r="BGD460" s="143">
        <f t="shared" si="172"/>
        <v>0</v>
      </c>
      <c r="BGE460" s="143">
        <f t="shared" si="172"/>
        <v>0</v>
      </c>
      <c r="BGF460" s="143">
        <f t="shared" si="172"/>
        <v>0</v>
      </c>
      <c r="BGG460" s="143">
        <f t="shared" ref="BGG460:BIR460" si="173">BGG436</f>
        <v>0</v>
      </c>
      <c r="BGH460" s="143">
        <f t="shared" si="173"/>
        <v>0</v>
      </c>
      <c r="BGI460" s="143">
        <f t="shared" si="173"/>
        <v>0</v>
      </c>
      <c r="BGJ460" s="143">
        <f t="shared" si="173"/>
        <v>0</v>
      </c>
      <c r="BGK460" s="143">
        <f t="shared" si="173"/>
        <v>0</v>
      </c>
      <c r="BGL460" s="143">
        <f t="shared" si="173"/>
        <v>0</v>
      </c>
      <c r="BGM460" s="143">
        <f t="shared" si="173"/>
        <v>0</v>
      </c>
      <c r="BGN460" s="143">
        <f t="shared" si="173"/>
        <v>0</v>
      </c>
      <c r="BGO460" s="143">
        <f t="shared" si="173"/>
        <v>0</v>
      </c>
      <c r="BGP460" s="143">
        <f t="shared" si="173"/>
        <v>0</v>
      </c>
      <c r="BGQ460" s="143">
        <f t="shared" si="173"/>
        <v>0</v>
      </c>
      <c r="BGR460" s="143">
        <f t="shared" si="173"/>
        <v>0</v>
      </c>
      <c r="BGS460" s="143">
        <f t="shared" si="173"/>
        <v>0</v>
      </c>
      <c r="BGT460" s="143">
        <f t="shared" si="173"/>
        <v>0</v>
      </c>
      <c r="BGU460" s="143">
        <f t="shared" si="173"/>
        <v>0</v>
      </c>
      <c r="BGV460" s="143">
        <f t="shared" si="173"/>
        <v>0</v>
      </c>
      <c r="BGW460" s="143">
        <f t="shared" si="173"/>
        <v>0</v>
      </c>
      <c r="BGX460" s="143">
        <f t="shared" si="173"/>
        <v>0</v>
      </c>
      <c r="BGY460" s="143">
        <f t="shared" si="173"/>
        <v>0</v>
      </c>
      <c r="BGZ460" s="143">
        <f t="shared" si="173"/>
        <v>0</v>
      </c>
      <c r="BHA460" s="143">
        <f t="shared" si="173"/>
        <v>0</v>
      </c>
      <c r="BHB460" s="143">
        <f t="shared" si="173"/>
        <v>0</v>
      </c>
      <c r="BHC460" s="143">
        <f t="shared" si="173"/>
        <v>0</v>
      </c>
      <c r="BHD460" s="143">
        <f t="shared" si="173"/>
        <v>0</v>
      </c>
      <c r="BHE460" s="143">
        <f t="shared" si="173"/>
        <v>0</v>
      </c>
      <c r="BHF460" s="143">
        <f t="shared" si="173"/>
        <v>0</v>
      </c>
      <c r="BHG460" s="143">
        <f t="shared" si="173"/>
        <v>0</v>
      </c>
      <c r="BHH460" s="143">
        <f t="shared" si="173"/>
        <v>0</v>
      </c>
      <c r="BHI460" s="143">
        <f t="shared" si="173"/>
        <v>0</v>
      </c>
      <c r="BHJ460" s="143">
        <f t="shared" si="173"/>
        <v>0</v>
      </c>
      <c r="BHK460" s="143">
        <f t="shared" si="173"/>
        <v>0</v>
      </c>
      <c r="BHL460" s="143">
        <f t="shared" si="173"/>
        <v>0</v>
      </c>
      <c r="BHM460" s="143">
        <f t="shared" si="173"/>
        <v>0</v>
      </c>
      <c r="BHN460" s="143">
        <f t="shared" si="173"/>
        <v>0</v>
      </c>
      <c r="BHO460" s="143">
        <f t="shared" si="173"/>
        <v>0</v>
      </c>
      <c r="BHP460" s="143">
        <f t="shared" si="173"/>
        <v>0</v>
      </c>
      <c r="BHQ460" s="143">
        <f t="shared" si="173"/>
        <v>0</v>
      </c>
      <c r="BHR460" s="143">
        <f t="shared" si="173"/>
        <v>0</v>
      </c>
      <c r="BHS460" s="143">
        <f t="shared" si="173"/>
        <v>0</v>
      </c>
      <c r="BHT460" s="143">
        <f t="shared" si="173"/>
        <v>0</v>
      </c>
      <c r="BHU460" s="143">
        <f t="shared" si="173"/>
        <v>0</v>
      </c>
      <c r="BHV460" s="143">
        <f t="shared" si="173"/>
        <v>0</v>
      </c>
      <c r="BHW460" s="143">
        <f t="shared" si="173"/>
        <v>0</v>
      </c>
      <c r="BHX460" s="143">
        <f t="shared" si="173"/>
        <v>0</v>
      </c>
      <c r="BHY460" s="143">
        <f t="shared" si="173"/>
        <v>0</v>
      </c>
      <c r="BHZ460" s="143">
        <f t="shared" si="173"/>
        <v>0</v>
      </c>
      <c r="BIA460" s="143">
        <f t="shared" si="173"/>
        <v>0</v>
      </c>
      <c r="BIB460" s="143">
        <f t="shared" si="173"/>
        <v>0</v>
      </c>
      <c r="BIC460" s="143">
        <f t="shared" si="173"/>
        <v>0</v>
      </c>
      <c r="BID460" s="143">
        <f t="shared" si="173"/>
        <v>0</v>
      </c>
      <c r="BIE460" s="143">
        <f t="shared" si="173"/>
        <v>0</v>
      </c>
      <c r="BIF460" s="143">
        <f t="shared" si="173"/>
        <v>0</v>
      </c>
      <c r="BIG460" s="143">
        <f t="shared" si="173"/>
        <v>0</v>
      </c>
      <c r="BIH460" s="143">
        <f t="shared" si="173"/>
        <v>0</v>
      </c>
      <c r="BII460" s="143">
        <f t="shared" si="173"/>
        <v>0</v>
      </c>
      <c r="BIJ460" s="143">
        <f t="shared" si="173"/>
        <v>0</v>
      </c>
      <c r="BIK460" s="143">
        <f t="shared" si="173"/>
        <v>0</v>
      </c>
      <c r="BIL460" s="143">
        <f t="shared" si="173"/>
        <v>0</v>
      </c>
      <c r="BIM460" s="143">
        <f t="shared" si="173"/>
        <v>0</v>
      </c>
      <c r="BIN460" s="143">
        <f t="shared" si="173"/>
        <v>0</v>
      </c>
      <c r="BIO460" s="143">
        <f t="shared" si="173"/>
        <v>0</v>
      </c>
      <c r="BIP460" s="143">
        <f t="shared" si="173"/>
        <v>0</v>
      </c>
      <c r="BIQ460" s="143">
        <f t="shared" si="173"/>
        <v>0</v>
      </c>
      <c r="BIR460" s="143">
        <f t="shared" si="173"/>
        <v>0</v>
      </c>
      <c r="BIS460" s="143">
        <f t="shared" ref="BIS460:BLD460" si="174">BIS436</f>
        <v>0</v>
      </c>
      <c r="BIT460" s="143">
        <f t="shared" si="174"/>
        <v>0</v>
      </c>
      <c r="BIU460" s="143">
        <f t="shared" si="174"/>
        <v>0</v>
      </c>
      <c r="BIV460" s="143">
        <f t="shared" si="174"/>
        <v>0</v>
      </c>
      <c r="BIW460" s="143">
        <f t="shared" si="174"/>
        <v>0</v>
      </c>
      <c r="BIX460" s="143">
        <f t="shared" si="174"/>
        <v>0</v>
      </c>
      <c r="BIY460" s="143">
        <f t="shared" si="174"/>
        <v>0</v>
      </c>
      <c r="BIZ460" s="143">
        <f t="shared" si="174"/>
        <v>0</v>
      </c>
      <c r="BJA460" s="143">
        <f t="shared" si="174"/>
        <v>0</v>
      </c>
      <c r="BJB460" s="143">
        <f t="shared" si="174"/>
        <v>0</v>
      </c>
      <c r="BJC460" s="143">
        <f t="shared" si="174"/>
        <v>0</v>
      </c>
      <c r="BJD460" s="143">
        <f t="shared" si="174"/>
        <v>0</v>
      </c>
      <c r="BJE460" s="143">
        <f t="shared" si="174"/>
        <v>0</v>
      </c>
      <c r="BJF460" s="143">
        <f t="shared" si="174"/>
        <v>0</v>
      </c>
      <c r="BJG460" s="143">
        <f t="shared" si="174"/>
        <v>0</v>
      </c>
      <c r="BJH460" s="143">
        <f t="shared" si="174"/>
        <v>0</v>
      </c>
      <c r="BJI460" s="143">
        <f t="shared" si="174"/>
        <v>0</v>
      </c>
      <c r="BJJ460" s="143">
        <f t="shared" si="174"/>
        <v>0</v>
      </c>
      <c r="BJK460" s="143">
        <f t="shared" si="174"/>
        <v>0</v>
      </c>
      <c r="BJL460" s="143">
        <f t="shared" si="174"/>
        <v>0</v>
      </c>
      <c r="BJM460" s="143">
        <f t="shared" si="174"/>
        <v>0</v>
      </c>
      <c r="BJN460" s="143">
        <f t="shared" si="174"/>
        <v>0</v>
      </c>
      <c r="BJO460" s="143">
        <f t="shared" si="174"/>
        <v>0</v>
      </c>
      <c r="BJP460" s="143">
        <f t="shared" si="174"/>
        <v>0</v>
      </c>
      <c r="BJQ460" s="143">
        <f t="shared" si="174"/>
        <v>0</v>
      </c>
      <c r="BJR460" s="143">
        <f t="shared" si="174"/>
        <v>0</v>
      </c>
      <c r="BJS460" s="143">
        <f t="shared" si="174"/>
        <v>0</v>
      </c>
      <c r="BJT460" s="143">
        <f t="shared" si="174"/>
        <v>0</v>
      </c>
      <c r="BJU460" s="143">
        <f t="shared" si="174"/>
        <v>0</v>
      </c>
      <c r="BJV460" s="143">
        <f t="shared" si="174"/>
        <v>0</v>
      </c>
      <c r="BJW460" s="143">
        <f t="shared" si="174"/>
        <v>0</v>
      </c>
      <c r="BJX460" s="143">
        <f t="shared" si="174"/>
        <v>0</v>
      </c>
      <c r="BJY460" s="143">
        <f t="shared" si="174"/>
        <v>0</v>
      </c>
      <c r="BJZ460" s="143">
        <f t="shared" si="174"/>
        <v>0</v>
      </c>
      <c r="BKA460" s="143">
        <f t="shared" si="174"/>
        <v>0</v>
      </c>
      <c r="BKB460" s="143">
        <f t="shared" si="174"/>
        <v>0</v>
      </c>
      <c r="BKC460" s="143">
        <f t="shared" si="174"/>
        <v>0</v>
      </c>
      <c r="BKD460" s="143">
        <f t="shared" si="174"/>
        <v>0</v>
      </c>
      <c r="BKE460" s="143">
        <f t="shared" si="174"/>
        <v>0</v>
      </c>
      <c r="BKF460" s="143">
        <f t="shared" si="174"/>
        <v>0</v>
      </c>
      <c r="BKG460" s="143">
        <f t="shared" si="174"/>
        <v>0</v>
      </c>
      <c r="BKH460" s="143">
        <f t="shared" si="174"/>
        <v>0</v>
      </c>
      <c r="BKI460" s="143">
        <f t="shared" si="174"/>
        <v>0</v>
      </c>
      <c r="BKJ460" s="143">
        <f t="shared" si="174"/>
        <v>0</v>
      </c>
      <c r="BKK460" s="143">
        <f t="shared" si="174"/>
        <v>0</v>
      </c>
      <c r="BKL460" s="143">
        <f t="shared" si="174"/>
        <v>0</v>
      </c>
      <c r="BKM460" s="143">
        <f t="shared" si="174"/>
        <v>0</v>
      </c>
      <c r="BKN460" s="143">
        <f t="shared" si="174"/>
        <v>0</v>
      </c>
      <c r="BKO460" s="143">
        <f t="shared" si="174"/>
        <v>0</v>
      </c>
      <c r="BKP460" s="143">
        <f t="shared" si="174"/>
        <v>0</v>
      </c>
      <c r="BKQ460" s="143">
        <f t="shared" si="174"/>
        <v>0</v>
      </c>
      <c r="BKR460" s="143">
        <f t="shared" si="174"/>
        <v>0</v>
      </c>
      <c r="BKS460" s="143">
        <f t="shared" si="174"/>
        <v>0</v>
      </c>
      <c r="BKT460" s="143">
        <f t="shared" si="174"/>
        <v>0</v>
      </c>
      <c r="BKU460" s="143">
        <f t="shared" si="174"/>
        <v>0</v>
      </c>
      <c r="BKV460" s="143">
        <f t="shared" si="174"/>
        <v>0</v>
      </c>
      <c r="BKW460" s="143">
        <f t="shared" si="174"/>
        <v>0</v>
      </c>
      <c r="BKX460" s="143">
        <f t="shared" si="174"/>
        <v>0</v>
      </c>
      <c r="BKY460" s="143">
        <f t="shared" si="174"/>
        <v>0</v>
      </c>
      <c r="BKZ460" s="143">
        <f t="shared" si="174"/>
        <v>0</v>
      </c>
      <c r="BLA460" s="143">
        <f t="shared" si="174"/>
        <v>0</v>
      </c>
      <c r="BLB460" s="143">
        <f t="shared" si="174"/>
        <v>0</v>
      </c>
      <c r="BLC460" s="143">
        <f t="shared" si="174"/>
        <v>0</v>
      </c>
      <c r="BLD460" s="143">
        <f t="shared" si="174"/>
        <v>0</v>
      </c>
      <c r="BLE460" s="143">
        <f t="shared" ref="BLE460:BNP460" si="175">BLE436</f>
        <v>0</v>
      </c>
      <c r="BLF460" s="143">
        <f t="shared" si="175"/>
        <v>0</v>
      </c>
      <c r="BLG460" s="143">
        <f t="shared" si="175"/>
        <v>0</v>
      </c>
      <c r="BLH460" s="143">
        <f t="shared" si="175"/>
        <v>0</v>
      </c>
      <c r="BLI460" s="143">
        <f t="shared" si="175"/>
        <v>0</v>
      </c>
      <c r="BLJ460" s="143">
        <f t="shared" si="175"/>
        <v>0</v>
      </c>
      <c r="BLK460" s="143">
        <f t="shared" si="175"/>
        <v>0</v>
      </c>
      <c r="BLL460" s="143">
        <f t="shared" si="175"/>
        <v>0</v>
      </c>
      <c r="BLM460" s="143">
        <f t="shared" si="175"/>
        <v>0</v>
      </c>
      <c r="BLN460" s="143">
        <f t="shared" si="175"/>
        <v>0</v>
      </c>
      <c r="BLO460" s="143">
        <f t="shared" si="175"/>
        <v>0</v>
      </c>
      <c r="BLP460" s="143">
        <f t="shared" si="175"/>
        <v>0</v>
      </c>
      <c r="BLQ460" s="143">
        <f t="shared" si="175"/>
        <v>0</v>
      </c>
      <c r="BLR460" s="143">
        <f t="shared" si="175"/>
        <v>0</v>
      </c>
      <c r="BLS460" s="143">
        <f t="shared" si="175"/>
        <v>0</v>
      </c>
      <c r="BLT460" s="143">
        <f t="shared" si="175"/>
        <v>0</v>
      </c>
      <c r="BLU460" s="143">
        <f t="shared" si="175"/>
        <v>0</v>
      </c>
      <c r="BLV460" s="143">
        <f t="shared" si="175"/>
        <v>0</v>
      </c>
      <c r="BLW460" s="143">
        <f t="shared" si="175"/>
        <v>0</v>
      </c>
      <c r="BLX460" s="143">
        <f t="shared" si="175"/>
        <v>0</v>
      </c>
      <c r="BLY460" s="143">
        <f t="shared" si="175"/>
        <v>0</v>
      </c>
      <c r="BLZ460" s="143">
        <f t="shared" si="175"/>
        <v>0</v>
      </c>
      <c r="BMA460" s="143">
        <f t="shared" si="175"/>
        <v>0</v>
      </c>
      <c r="BMB460" s="143">
        <f t="shared" si="175"/>
        <v>0</v>
      </c>
      <c r="BMC460" s="143">
        <f t="shared" si="175"/>
        <v>0</v>
      </c>
      <c r="BMD460" s="143">
        <f t="shared" si="175"/>
        <v>0</v>
      </c>
      <c r="BME460" s="143">
        <f t="shared" si="175"/>
        <v>0</v>
      </c>
      <c r="BMF460" s="143">
        <f t="shared" si="175"/>
        <v>0</v>
      </c>
      <c r="BMG460" s="143">
        <f t="shared" si="175"/>
        <v>0</v>
      </c>
      <c r="BMH460" s="143">
        <f t="shared" si="175"/>
        <v>0</v>
      </c>
      <c r="BMI460" s="143">
        <f t="shared" si="175"/>
        <v>0</v>
      </c>
      <c r="BMJ460" s="143">
        <f t="shared" si="175"/>
        <v>0</v>
      </c>
      <c r="BMK460" s="143">
        <f t="shared" si="175"/>
        <v>0</v>
      </c>
      <c r="BML460" s="143">
        <f t="shared" si="175"/>
        <v>0</v>
      </c>
      <c r="BMM460" s="143">
        <f t="shared" si="175"/>
        <v>0</v>
      </c>
      <c r="BMN460" s="143">
        <f t="shared" si="175"/>
        <v>0</v>
      </c>
      <c r="BMO460" s="143">
        <f t="shared" si="175"/>
        <v>0</v>
      </c>
      <c r="BMP460" s="143">
        <f t="shared" si="175"/>
        <v>0</v>
      </c>
      <c r="BMQ460" s="143">
        <f t="shared" si="175"/>
        <v>0</v>
      </c>
      <c r="BMR460" s="143">
        <f t="shared" si="175"/>
        <v>0</v>
      </c>
      <c r="BMS460" s="143">
        <f t="shared" si="175"/>
        <v>0</v>
      </c>
      <c r="BMT460" s="143">
        <f t="shared" si="175"/>
        <v>0</v>
      </c>
      <c r="BMU460" s="143">
        <f t="shared" si="175"/>
        <v>0</v>
      </c>
      <c r="BMV460" s="143">
        <f t="shared" si="175"/>
        <v>0</v>
      </c>
      <c r="BMW460" s="143">
        <f t="shared" si="175"/>
        <v>0</v>
      </c>
      <c r="BMX460" s="143">
        <f t="shared" si="175"/>
        <v>0</v>
      </c>
      <c r="BMY460" s="143">
        <f t="shared" si="175"/>
        <v>0</v>
      </c>
      <c r="BMZ460" s="143">
        <f t="shared" si="175"/>
        <v>0</v>
      </c>
      <c r="BNA460" s="143">
        <f t="shared" si="175"/>
        <v>0</v>
      </c>
      <c r="BNB460" s="143">
        <f t="shared" si="175"/>
        <v>0</v>
      </c>
      <c r="BNC460" s="143">
        <f t="shared" si="175"/>
        <v>0</v>
      </c>
      <c r="BND460" s="143">
        <f t="shared" si="175"/>
        <v>0</v>
      </c>
      <c r="BNE460" s="143">
        <f t="shared" si="175"/>
        <v>0</v>
      </c>
      <c r="BNF460" s="143">
        <f t="shared" si="175"/>
        <v>0</v>
      </c>
      <c r="BNG460" s="143">
        <f t="shared" si="175"/>
        <v>0</v>
      </c>
      <c r="BNH460" s="143">
        <f t="shared" si="175"/>
        <v>0</v>
      </c>
      <c r="BNI460" s="143">
        <f t="shared" si="175"/>
        <v>0</v>
      </c>
      <c r="BNJ460" s="143">
        <f t="shared" si="175"/>
        <v>0</v>
      </c>
      <c r="BNK460" s="143">
        <f t="shared" si="175"/>
        <v>0</v>
      </c>
      <c r="BNL460" s="143">
        <f t="shared" si="175"/>
        <v>0</v>
      </c>
      <c r="BNM460" s="143">
        <f t="shared" si="175"/>
        <v>0</v>
      </c>
      <c r="BNN460" s="143">
        <f t="shared" si="175"/>
        <v>0</v>
      </c>
      <c r="BNO460" s="143">
        <f t="shared" si="175"/>
        <v>0</v>
      </c>
      <c r="BNP460" s="143">
        <f t="shared" si="175"/>
        <v>0</v>
      </c>
      <c r="BNQ460" s="143">
        <f t="shared" ref="BNQ460:BQB460" si="176">BNQ436</f>
        <v>0</v>
      </c>
      <c r="BNR460" s="143">
        <f t="shared" si="176"/>
        <v>0</v>
      </c>
      <c r="BNS460" s="143">
        <f t="shared" si="176"/>
        <v>0</v>
      </c>
      <c r="BNT460" s="143">
        <f t="shared" si="176"/>
        <v>0</v>
      </c>
      <c r="BNU460" s="143">
        <f t="shared" si="176"/>
        <v>0</v>
      </c>
      <c r="BNV460" s="143">
        <f t="shared" si="176"/>
        <v>0</v>
      </c>
      <c r="BNW460" s="143">
        <f t="shared" si="176"/>
        <v>0</v>
      </c>
      <c r="BNX460" s="143">
        <f t="shared" si="176"/>
        <v>0</v>
      </c>
      <c r="BNY460" s="143">
        <f t="shared" si="176"/>
        <v>0</v>
      </c>
      <c r="BNZ460" s="143">
        <f t="shared" si="176"/>
        <v>0</v>
      </c>
      <c r="BOA460" s="143">
        <f t="shared" si="176"/>
        <v>0</v>
      </c>
      <c r="BOB460" s="143">
        <f t="shared" si="176"/>
        <v>0</v>
      </c>
      <c r="BOC460" s="143">
        <f t="shared" si="176"/>
        <v>0</v>
      </c>
      <c r="BOD460" s="143">
        <f t="shared" si="176"/>
        <v>0</v>
      </c>
      <c r="BOE460" s="143">
        <f t="shared" si="176"/>
        <v>0</v>
      </c>
      <c r="BOF460" s="143">
        <f t="shared" si="176"/>
        <v>0</v>
      </c>
      <c r="BOG460" s="143">
        <f t="shared" si="176"/>
        <v>0</v>
      </c>
      <c r="BOH460" s="143">
        <f t="shared" si="176"/>
        <v>0</v>
      </c>
      <c r="BOI460" s="143">
        <f t="shared" si="176"/>
        <v>0</v>
      </c>
      <c r="BOJ460" s="143">
        <f t="shared" si="176"/>
        <v>0</v>
      </c>
      <c r="BOK460" s="143">
        <f t="shared" si="176"/>
        <v>0</v>
      </c>
      <c r="BOL460" s="143">
        <f t="shared" si="176"/>
        <v>0</v>
      </c>
      <c r="BOM460" s="143">
        <f t="shared" si="176"/>
        <v>0</v>
      </c>
      <c r="BON460" s="143">
        <f t="shared" si="176"/>
        <v>0</v>
      </c>
      <c r="BOO460" s="143">
        <f t="shared" si="176"/>
        <v>0</v>
      </c>
      <c r="BOP460" s="143">
        <f t="shared" si="176"/>
        <v>0</v>
      </c>
      <c r="BOQ460" s="143">
        <f t="shared" si="176"/>
        <v>0</v>
      </c>
      <c r="BOR460" s="143">
        <f t="shared" si="176"/>
        <v>0</v>
      </c>
      <c r="BOS460" s="143">
        <f t="shared" si="176"/>
        <v>0</v>
      </c>
      <c r="BOT460" s="143">
        <f t="shared" si="176"/>
        <v>0</v>
      </c>
      <c r="BOU460" s="143">
        <f t="shared" si="176"/>
        <v>0</v>
      </c>
      <c r="BOV460" s="143">
        <f t="shared" si="176"/>
        <v>0</v>
      </c>
      <c r="BOW460" s="143">
        <f t="shared" si="176"/>
        <v>0</v>
      </c>
      <c r="BOX460" s="143">
        <f t="shared" si="176"/>
        <v>0</v>
      </c>
      <c r="BOY460" s="143">
        <f t="shared" si="176"/>
        <v>0</v>
      </c>
      <c r="BOZ460" s="143">
        <f t="shared" si="176"/>
        <v>0</v>
      </c>
      <c r="BPA460" s="143">
        <f t="shared" si="176"/>
        <v>0</v>
      </c>
      <c r="BPB460" s="143">
        <f t="shared" si="176"/>
        <v>0</v>
      </c>
      <c r="BPC460" s="143">
        <f t="shared" si="176"/>
        <v>0</v>
      </c>
      <c r="BPD460" s="143">
        <f t="shared" si="176"/>
        <v>0</v>
      </c>
      <c r="BPE460" s="143">
        <f t="shared" si="176"/>
        <v>0</v>
      </c>
      <c r="BPF460" s="143">
        <f t="shared" si="176"/>
        <v>0</v>
      </c>
      <c r="BPG460" s="143">
        <f t="shared" si="176"/>
        <v>0</v>
      </c>
      <c r="BPH460" s="143">
        <f t="shared" si="176"/>
        <v>0</v>
      </c>
      <c r="BPI460" s="143">
        <f t="shared" si="176"/>
        <v>0</v>
      </c>
      <c r="BPJ460" s="143">
        <f t="shared" si="176"/>
        <v>0</v>
      </c>
      <c r="BPK460" s="143">
        <f t="shared" si="176"/>
        <v>0</v>
      </c>
      <c r="BPL460" s="143">
        <f t="shared" si="176"/>
        <v>0</v>
      </c>
      <c r="BPM460" s="143">
        <f t="shared" si="176"/>
        <v>0</v>
      </c>
      <c r="BPN460" s="143">
        <f t="shared" si="176"/>
        <v>0</v>
      </c>
      <c r="BPO460" s="143">
        <f t="shared" si="176"/>
        <v>0</v>
      </c>
      <c r="BPP460" s="143">
        <f t="shared" si="176"/>
        <v>0</v>
      </c>
      <c r="BPQ460" s="143">
        <f t="shared" si="176"/>
        <v>0</v>
      </c>
      <c r="BPR460" s="143">
        <f t="shared" si="176"/>
        <v>0</v>
      </c>
      <c r="BPS460" s="143">
        <f t="shared" si="176"/>
        <v>0</v>
      </c>
      <c r="BPT460" s="143">
        <f t="shared" si="176"/>
        <v>0</v>
      </c>
      <c r="BPU460" s="143">
        <f t="shared" si="176"/>
        <v>0</v>
      </c>
      <c r="BPV460" s="143">
        <f t="shared" si="176"/>
        <v>0</v>
      </c>
      <c r="BPW460" s="143">
        <f t="shared" si="176"/>
        <v>0</v>
      </c>
      <c r="BPX460" s="143">
        <f t="shared" si="176"/>
        <v>0</v>
      </c>
      <c r="BPY460" s="143">
        <f t="shared" si="176"/>
        <v>0</v>
      </c>
      <c r="BPZ460" s="143">
        <f t="shared" si="176"/>
        <v>0</v>
      </c>
      <c r="BQA460" s="143">
        <f t="shared" si="176"/>
        <v>0</v>
      </c>
      <c r="BQB460" s="143">
        <f t="shared" si="176"/>
        <v>0</v>
      </c>
      <c r="BQC460" s="143">
        <f t="shared" ref="BQC460:BSN460" si="177">BQC436</f>
        <v>0</v>
      </c>
      <c r="BQD460" s="143">
        <f t="shared" si="177"/>
        <v>0</v>
      </c>
      <c r="BQE460" s="143">
        <f t="shared" si="177"/>
        <v>0</v>
      </c>
      <c r="BQF460" s="143">
        <f t="shared" si="177"/>
        <v>0</v>
      </c>
      <c r="BQG460" s="143">
        <f t="shared" si="177"/>
        <v>0</v>
      </c>
      <c r="BQH460" s="143">
        <f t="shared" si="177"/>
        <v>0</v>
      </c>
      <c r="BQI460" s="143">
        <f t="shared" si="177"/>
        <v>0</v>
      </c>
      <c r="BQJ460" s="143">
        <f t="shared" si="177"/>
        <v>0</v>
      </c>
      <c r="BQK460" s="143">
        <f t="shared" si="177"/>
        <v>0</v>
      </c>
      <c r="BQL460" s="143">
        <f t="shared" si="177"/>
        <v>0</v>
      </c>
      <c r="BQM460" s="143">
        <f t="shared" si="177"/>
        <v>0</v>
      </c>
      <c r="BQN460" s="143">
        <f t="shared" si="177"/>
        <v>0</v>
      </c>
      <c r="BQO460" s="143">
        <f t="shared" si="177"/>
        <v>0</v>
      </c>
      <c r="BQP460" s="143">
        <f t="shared" si="177"/>
        <v>0</v>
      </c>
      <c r="BQQ460" s="143">
        <f t="shared" si="177"/>
        <v>0</v>
      </c>
      <c r="BQR460" s="143">
        <f t="shared" si="177"/>
        <v>0</v>
      </c>
      <c r="BQS460" s="143">
        <f t="shared" si="177"/>
        <v>0</v>
      </c>
      <c r="BQT460" s="143">
        <f t="shared" si="177"/>
        <v>0</v>
      </c>
      <c r="BQU460" s="143">
        <f t="shared" si="177"/>
        <v>0</v>
      </c>
      <c r="BQV460" s="143">
        <f t="shared" si="177"/>
        <v>0</v>
      </c>
      <c r="BQW460" s="143">
        <f t="shared" si="177"/>
        <v>0</v>
      </c>
      <c r="BQX460" s="143">
        <f t="shared" si="177"/>
        <v>0</v>
      </c>
      <c r="BQY460" s="143">
        <f t="shared" si="177"/>
        <v>0</v>
      </c>
      <c r="BQZ460" s="143">
        <f t="shared" si="177"/>
        <v>0</v>
      </c>
      <c r="BRA460" s="143">
        <f t="shared" si="177"/>
        <v>0</v>
      </c>
      <c r="BRB460" s="143">
        <f t="shared" si="177"/>
        <v>0</v>
      </c>
      <c r="BRC460" s="143">
        <f t="shared" si="177"/>
        <v>0</v>
      </c>
      <c r="BRD460" s="143">
        <f t="shared" si="177"/>
        <v>0</v>
      </c>
      <c r="BRE460" s="143">
        <f t="shared" si="177"/>
        <v>0</v>
      </c>
      <c r="BRF460" s="143">
        <f t="shared" si="177"/>
        <v>0</v>
      </c>
      <c r="BRG460" s="143">
        <f t="shared" si="177"/>
        <v>0</v>
      </c>
      <c r="BRH460" s="143">
        <f t="shared" si="177"/>
        <v>0</v>
      </c>
      <c r="BRI460" s="143">
        <f t="shared" si="177"/>
        <v>0</v>
      </c>
      <c r="BRJ460" s="143">
        <f t="shared" si="177"/>
        <v>0</v>
      </c>
      <c r="BRK460" s="143">
        <f t="shared" si="177"/>
        <v>0</v>
      </c>
      <c r="BRL460" s="143">
        <f t="shared" si="177"/>
        <v>0</v>
      </c>
      <c r="BRM460" s="143">
        <f t="shared" si="177"/>
        <v>0</v>
      </c>
      <c r="BRN460" s="143">
        <f t="shared" si="177"/>
        <v>0</v>
      </c>
      <c r="BRO460" s="143">
        <f t="shared" si="177"/>
        <v>0</v>
      </c>
      <c r="BRP460" s="143">
        <f t="shared" si="177"/>
        <v>0</v>
      </c>
      <c r="BRQ460" s="143">
        <f t="shared" si="177"/>
        <v>0</v>
      </c>
      <c r="BRR460" s="143">
        <f t="shared" si="177"/>
        <v>0</v>
      </c>
      <c r="BRS460" s="143">
        <f t="shared" si="177"/>
        <v>0</v>
      </c>
      <c r="BRT460" s="143">
        <f t="shared" si="177"/>
        <v>0</v>
      </c>
      <c r="BRU460" s="143">
        <f t="shared" si="177"/>
        <v>0</v>
      </c>
      <c r="BRV460" s="143">
        <f t="shared" si="177"/>
        <v>0</v>
      </c>
      <c r="BRW460" s="143">
        <f t="shared" si="177"/>
        <v>0</v>
      </c>
      <c r="BRX460" s="143">
        <f t="shared" si="177"/>
        <v>0</v>
      </c>
      <c r="BRY460" s="143">
        <f t="shared" si="177"/>
        <v>0</v>
      </c>
      <c r="BRZ460" s="143">
        <f t="shared" si="177"/>
        <v>0</v>
      </c>
      <c r="BSA460" s="143">
        <f t="shared" si="177"/>
        <v>0</v>
      </c>
      <c r="BSB460" s="143">
        <f t="shared" si="177"/>
        <v>0</v>
      </c>
      <c r="BSC460" s="143">
        <f t="shared" si="177"/>
        <v>0</v>
      </c>
      <c r="BSD460" s="143">
        <f t="shared" si="177"/>
        <v>0</v>
      </c>
      <c r="BSE460" s="143">
        <f t="shared" si="177"/>
        <v>0</v>
      </c>
      <c r="BSF460" s="143">
        <f t="shared" si="177"/>
        <v>0</v>
      </c>
      <c r="BSG460" s="143">
        <f t="shared" si="177"/>
        <v>0</v>
      </c>
      <c r="BSH460" s="143">
        <f t="shared" si="177"/>
        <v>0</v>
      </c>
      <c r="BSI460" s="143">
        <f t="shared" si="177"/>
        <v>0</v>
      </c>
      <c r="BSJ460" s="143">
        <f t="shared" si="177"/>
        <v>0</v>
      </c>
      <c r="BSK460" s="143">
        <f t="shared" si="177"/>
        <v>0</v>
      </c>
      <c r="BSL460" s="143">
        <f t="shared" si="177"/>
        <v>0</v>
      </c>
      <c r="BSM460" s="143">
        <f t="shared" si="177"/>
        <v>0</v>
      </c>
      <c r="BSN460" s="143">
        <f t="shared" si="177"/>
        <v>0</v>
      </c>
      <c r="BSO460" s="143">
        <f t="shared" ref="BSO460:BUZ460" si="178">BSO436</f>
        <v>0</v>
      </c>
      <c r="BSP460" s="143">
        <f t="shared" si="178"/>
        <v>0</v>
      </c>
      <c r="BSQ460" s="143">
        <f t="shared" si="178"/>
        <v>0</v>
      </c>
      <c r="BSR460" s="143">
        <f t="shared" si="178"/>
        <v>0</v>
      </c>
      <c r="BSS460" s="143">
        <f t="shared" si="178"/>
        <v>0</v>
      </c>
      <c r="BST460" s="143">
        <f t="shared" si="178"/>
        <v>0</v>
      </c>
      <c r="BSU460" s="143">
        <f t="shared" si="178"/>
        <v>0</v>
      </c>
      <c r="BSV460" s="143">
        <f t="shared" si="178"/>
        <v>0</v>
      </c>
      <c r="BSW460" s="143">
        <f t="shared" si="178"/>
        <v>0</v>
      </c>
      <c r="BSX460" s="143">
        <f t="shared" si="178"/>
        <v>0</v>
      </c>
      <c r="BSY460" s="143">
        <f t="shared" si="178"/>
        <v>0</v>
      </c>
      <c r="BSZ460" s="143">
        <f t="shared" si="178"/>
        <v>0</v>
      </c>
      <c r="BTA460" s="143">
        <f t="shared" si="178"/>
        <v>0</v>
      </c>
      <c r="BTB460" s="143">
        <f t="shared" si="178"/>
        <v>0</v>
      </c>
      <c r="BTC460" s="143">
        <f t="shared" si="178"/>
        <v>0</v>
      </c>
      <c r="BTD460" s="143">
        <f t="shared" si="178"/>
        <v>0</v>
      </c>
      <c r="BTE460" s="143">
        <f t="shared" si="178"/>
        <v>0</v>
      </c>
      <c r="BTF460" s="143">
        <f t="shared" si="178"/>
        <v>0</v>
      </c>
      <c r="BTG460" s="143">
        <f t="shared" si="178"/>
        <v>0</v>
      </c>
      <c r="BTH460" s="143">
        <f t="shared" si="178"/>
        <v>0</v>
      </c>
      <c r="BTI460" s="143">
        <f t="shared" si="178"/>
        <v>0</v>
      </c>
      <c r="BTJ460" s="143">
        <f t="shared" si="178"/>
        <v>0</v>
      </c>
      <c r="BTK460" s="143">
        <f t="shared" si="178"/>
        <v>0</v>
      </c>
      <c r="BTL460" s="143">
        <f t="shared" si="178"/>
        <v>0</v>
      </c>
      <c r="BTM460" s="143">
        <f t="shared" si="178"/>
        <v>0</v>
      </c>
      <c r="BTN460" s="143">
        <f t="shared" si="178"/>
        <v>0</v>
      </c>
      <c r="BTO460" s="143">
        <f t="shared" si="178"/>
        <v>0</v>
      </c>
      <c r="BTP460" s="143">
        <f t="shared" si="178"/>
        <v>0</v>
      </c>
      <c r="BTQ460" s="143">
        <f t="shared" si="178"/>
        <v>0</v>
      </c>
      <c r="BTR460" s="143">
        <f t="shared" si="178"/>
        <v>0</v>
      </c>
      <c r="BTS460" s="143">
        <f t="shared" si="178"/>
        <v>0</v>
      </c>
      <c r="BTT460" s="143">
        <f t="shared" si="178"/>
        <v>0</v>
      </c>
      <c r="BTU460" s="143">
        <f t="shared" si="178"/>
        <v>0</v>
      </c>
      <c r="BTV460" s="143">
        <f t="shared" si="178"/>
        <v>0</v>
      </c>
      <c r="BTW460" s="143">
        <f t="shared" si="178"/>
        <v>0</v>
      </c>
      <c r="BTX460" s="143">
        <f t="shared" si="178"/>
        <v>0</v>
      </c>
      <c r="BTY460" s="143">
        <f t="shared" si="178"/>
        <v>0</v>
      </c>
      <c r="BTZ460" s="143">
        <f t="shared" si="178"/>
        <v>0</v>
      </c>
      <c r="BUA460" s="143">
        <f t="shared" si="178"/>
        <v>0</v>
      </c>
      <c r="BUB460" s="143">
        <f t="shared" si="178"/>
        <v>0</v>
      </c>
      <c r="BUC460" s="143">
        <f t="shared" si="178"/>
        <v>0</v>
      </c>
      <c r="BUD460" s="143">
        <f t="shared" si="178"/>
        <v>0</v>
      </c>
      <c r="BUE460" s="143">
        <f t="shared" si="178"/>
        <v>0</v>
      </c>
      <c r="BUF460" s="143">
        <f t="shared" si="178"/>
        <v>0</v>
      </c>
      <c r="BUG460" s="143">
        <f t="shared" si="178"/>
        <v>0</v>
      </c>
      <c r="BUH460" s="143">
        <f t="shared" si="178"/>
        <v>0</v>
      </c>
      <c r="BUI460" s="143">
        <f t="shared" si="178"/>
        <v>0</v>
      </c>
      <c r="BUJ460" s="143">
        <f t="shared" si="178"/>
        <v>0</v>
      </c>
      <c r="BUK460" s="143">
        <f t="shared" si="178"/>
        <v>0</v>
      </c>
      <c r="BUL460" s="143">
        <f t="shared" si="178"/>
        <v>0</v>
      </c>
      <c r="BUM460" s="143">
        <f t="shared" si="178"/>
        <v>0</v>
      </c>
      <c r="BUN460" s="143">
        <f t="shared" si="178"/>
        <v>0</v>
      </c>
      <c r="BUO460" s="143">
        <f t="shared" si="178"/>
        <v>0</v>
      </c>
      <c r="BUP460" s="143">
        <f t="shared" si="178"/>
        <v>0</v>
      </c>
      <c r="BUQ460" s="143">
        <f t="shared" si="178"/>
        <v>0</v>
      </c>
      <c r="BUR460" s="143">
        <f t="shared" si="178"/>
        <v>0</v>
      </c>
      <c r="BUS460" s="143">
        <f t="shared" si="178"/>
        <v>0</v>
      </c>
      <c r="BUT460" s="143">
        <f t="shared" si="178"/>
        <v>0</v>
      </c>
      <c r="BUU460" s="143">
        <f t="shared" si="178"/>
        <v>0</v>
      </c>
      <c r="BUV460" s="143">
        <f t="shared" si="178"/>
        <v>0</v>
      </c>
      <c r="BUW460" s="143">
        <f t="shared" si="178"/>
        <v>0</v>
      </c>
      <c r="BUX460" s="143">
        <f t="shared" si="178"/>
        <v>0</v>
      </c>
      <c r="BUY460" s="143">
        <f t="shared" si="178"/>
        <v>0</v>
      </c>
      <c r="BUZ460" s="143">
        <f t="shared" si="178"/>
        <v>0</v>
      </c>
      <c r="BVA460" s="143">
        <f t="shared" ref="BVA460:BXL460" si="179">BVA436</f>
        <v>0</v>
      </c>
      <c r="BVB460" s="143">
        <f t="shared" si="179"/>
        <v>0</v>
      </c>
      <c r="BVC460" s="143">
        <f t="shared" si="179"/>
        <v>0</v>
      </c>
      <c r="BVD460" s="143">
        <f t="shared" si="179"/>
        <v>0</v>
      </c>
      <c r="BVE460" s="143">
        <f t="shared" si="179"/>
        <v>0</v>
      </c>
      <c r="BVF460" s="143">
        <f t="shared" si="179"/>
        <v>0</v>
      </c>
      <c r="BVG460" s="143">
        <f t="shared" si="179"/>
        <v>0</v>
      </c>
      <c r="BVH460" s="143">
        <f t="shared" si="179"/>
        <v>0</v>
      </c>
      <c r="BVI460" s="143">
        <f t="shared" si="179"/>
        <v>0</v>
      </c>
      <c r="BVJ460" s="143">
        <f t="shared" si="179"/>
        <v>0</v>
      </c>
      <c r="BVK460" s="143">
        <f t="shared" si="179"/>
        <v>0</v>
      </c>
      <c r="BVL460" s="143">
        <f t="shared" si="179"/>
        <v>0</v>
      </c>
      <c r="BVM460" s="143">
        <f t="shared" si="179"/>
        <v>0</v>
      </c>
      <c r="BVN460" s="143">
        <f t="shared" si="179"/>
        <v>0</v>
      </c>
      <c r="BVO460" s="143">
        <f t="shared" si="179"/>
        <v>0</v>
      </c>
      <c r="BVP460" s="143">
        <f t="shared" si="179"/>
        <v>0</v>
      </c>
      <c r="BVQ460" s="143">
        <f t="shared" si="179"/>
        <v>0</v>
      </c>
      <c r="BVR460" s="143">
        <f t="shared" si="179"/>
        <v>0</v>
      </c>
      <c r="BVS460" s="143">
        <f t="shared" si="179"/>
        <v>0</v>
      </c>
      <c r="BVT460" s="143">
        <f t="shared" si="179"/>
        <v>0</v>
      </c>
      <c r="BVU460" s="143">
        <f t="shared" si="179"/>
        <v>0</v>
      </c>
      <c r="BVV460" s="143">
        <f t="shared" si="179"/>
        <v>0</v>
      </c>
      <c r="BVW460" s="143">
        <f t="shared" si="179"/>
        <v>0</v>
      </c>
      <c r="BVX460" s="143">
        <f t="shared" si="179"/>
        <v>0</v>
      </c>
      <c r="BVY460" s="143">
        <f t="shared" si="179"/>
        <v>0</v>
      </c>
      <c r="BVZ460" s="143">
        <f t="shared" si="179"/>
        <v>0</v>
      </c>
      <c r="BWA460" s="143">
        <f t="shared" si="179"/>
        <v>0</v>
      </c>
      <c r="BWB460" s="143">
        <f t="shared" si="179"/>
        <v>0</v>
      </c>
      <c r="BWC460" s="143">
        <f t="shared" si="179"/>
        <v>0</v>
      </c>
      <c r="BWD460" s="143">
        <f t="shared" si="179"/>
        <v>0</v>
      </c>
      <c r="BWE460" s="143">
        <f t="shared" si="179"/>
        <v>0</v>
      </c>
      <c r="BWF460" s="143">
        <f t="shared" si="179"/>
        <v>0</v>
      </c>
      <c r="BWG460" s="143">
        <f t="shared" si="179"/>
        <v>0</v>
      </c>
      <c r="BWH460" s="143">
        <f t="shared" si="179"/>
        <v>0</v>
      </c>
      <c r="BWI460" s="143">
        <f t="shared" si="179"/>
        <v>0</v>
      </c>
      <c r="BWJ460" s="143">
        <f t="shared" si="179"/>
        <v>0</v>
      </c>
      <c r="BWK460" s="143">
        <f t="shared" si="179"/>
        <v>0</v>
      </c>
      <c r="BWL460" s="143">
        <f t="shared" si="179"/>
        <v>0</v>
      </c>
      <c r="BWM460" s="143">
        <f t="shared" si="179"/>
        <v>0</v>
      </c>
      <c r="BWN460" s="143">
        <f t="shared" si="179"/>
        <v>0</v>
      </c>
      <c r="BWO460" s="143">
        <f t="shared" si="179"/>
        <v>0</v>
      </c>
      <c r="BWP460" s="143">
        <f t="shared" si="179"/>
        <v>0</v>
      </c>
      <c r="BWQ460" s="143">
        <f t="shared" si="179"/>
        <v>0</v>
      </c>
      <c r="BWR460" s="143">
        <f t="shared" si="179"/>
        <v>0</v>
      </c>
      <c r="BWS460" s="143">
        <f t="shared" si="179"/>
        <v>0</v>
      </c>
      <c r="BWT460" s="143">
        <f t="shared" si="179"/>
        <v>0</v>
      </c>
      <c r="BWU460" s="143">
        <f t="shared" si="179"/>
        <v>0</v>
      </c>
      <c r="BWV460" s="143">
        <f t="shared" si="179"/>
        <v>0</v>
      </c>
      <c r="BWW460" s="143">
        <f t="shared" si="179"/>
        <v>0</v>
      </c>
      <c r="BWX460" s="143">
        <f t="shared" si="179"/>
        <v>0</v>
      </c>
      <c r="BWY460" s="143">
        <f t="shared" si="179"/>
        <v>0</v>
      </c>
      <c r="BWZ460" s="143">
        <f t="shared" si="179"/>
        <v>0</v>
      </c>
      <c r="BXA460" s="143">
        <f t="shared" si="179"/>
        <v>0</v>
      </c>
      <c r="BXB460" s="143">
        <f t="shared" si="179"/>
        <v>0</v>
      </c>
      <c r="BXC460" s="143">
        <f t="shared" si="179"/>
        <v>0</v>
      </c>
      <c r="BXD460" s="143">
        <f t="shared" si="179"/>
        <v>0</v>
      </c>
      <c r="BXE460" s="143">
        <f t="shared" si="179"/>
        <v>0</v>
      </c>
      <c r="BXF460" s="143">
        <f t="shared" si="179"/>
        <v>0</v>
      </c>
      <c r="BXG460" s="143">
        <f t="shared" si="179"/>
        <v>0</v>
      </c>
      <c r="BXH460" s="143">
        <f t="shared" si="179"/>
        <v>0</v>
      </c>
      <c r="BXI460" s="143">
        <f t="shared" si="179"/>
        <v>0</v>
      </c>
      <c r="BXJ460" s="143">
        <f t="shared" si="179"/>
        <v>0</v>
      </c>
      <c r="BXK460" s="143">
        <f t="shared" si="179"/>
        <v>0</v>
      </c>
      <c r="BXL460" s="143">
        <f t="shared" si="179"/>
        <v>0</v>
      </c>
      <c r="BXM460" s="143">
        <f t="shared" ref="BXM460:BZX460" si="180">BXM436</f>
        <v>0</v>
      </c>
      <c r="BXN460" s="143">
        <f t="shared" si="180"/>
        <v>0</v>
      </c>
      <c r="BXO460" s="143">
        <f t="shared" si="180"/>
        <v>0</v>
      </c>
      <c r="BXP460" s="143">
        <f t="shared" si="180"/>
        <v>0</v>
      </c>
      <c r="BXQ460" s="143">
        <f t="shared" si="180"/>
        <v>0</v>
      </c>
      <c r="BXR460" s="143">
        <f t="shared" si="180"/>
        <v>0</v>
      </c>
      <c r="BXS460" s="143">
        <f t="shared" si="180"/>
        <v>0</v>
      </c>
      <c r="BXT460" s="143">
        <f t="shared" si="180"/>
        <v>0</v>
      </c>
      <c r="BXU460" s="143">
        <f t="shared" si="180"/>
        <v>0</v>
      </c>
      <c r="BXV460" s="143">
        <f t="shared" si="180"/>
        <v>0</v>
      </c>
      <c r="BXW460" s="143">
        <f t="shared" si="180"/>
        <v>0</v>
      </c>
      <c r="BXX460" s="143">
        <f t="shared" si="180"/>
        <v>0</v>
      </c>
      <c r="BXY460" s="143">
        <f t="shared" si="180"/>
        <v>0</v>
      </c>
      <c r="BXZ460" s="143">
        <f t="shared" si="180"/>
        <v>0</v>
      </c>
      <c r="BYA460" s="143">
        <f t="shared" si="180"/>
        <v>0</v>
      </c>
      <c r="BYB460" s="143">
        <f t="shared" si="180"/>
        <v>0</v>
      </c>
      <c r="BYC460" s="143">
        <f t="shared" si="180"/>
        <v>0</v>
      </c>
      <c r="BYD460" s="143">
        <f t="shared" si="180"/>
        <v>0</v>
      </c>
      <c r="BYE460" s="143">
        <f t="shared" si="180"/>
        <v>0</v>
      </c>
      <c r="BYF460" s="143">
        <f t="shared" si="180"/>
        <v>0</v>
      </c>
      <c r="BYG460" s="143">
        <f t="shared" si="180"/>
        <v>0</v>
      </c>
      <c r="BYH460" s="143">
        <f t="shared" si="180"/>
        <v>0</v>
      </c>
      <c r="BYI460" s="143">
        <f t="shared" si="180"/>
        <v>0</v>
      </c>
      <c r="BYJ460" s="143">
        <f t="shared" si="180"/>
        <v>0</v>
      </c>
      <c r="BYK460" s="143">
        <f t="shared" si="180"/>
        <v>0</v>
      </c>
      <c r="BYL460" s="143">
        <f t="shared" si="180"/>
        <v>0</v>
      </c>
      <c r="BYM460" s="143">
        <f t="shared" si="180"/>
        <v>0</v>
      </c>
      <c r="BYN460" s="143">
        <f t="shared" si="180"/>
        <v>0</v>
      </c>
      <c r="BYO460" s="143">
        <f t="shared" si="180"/>
        <v>0</v>
      </c>
      <c r="BYP460" s="143">
        <f t="shared" si="180"/>
        <v>0</v>
      </c>
      <c r="BYQ460" s="143">
        <f t="shared" si="180"/>
        <v>0</v>
      </c>
      <c r="BYR460" s="143">
        <f t="shared" si="180"/>
        <v>0</v>
      </c>
      <c r="BYS460" s="143">
        <f t="shared" si="180"/>
        <v>0</v>
      </c>
      <c r="BYT460" s="143">
        <f t="shared" si="180"/>
        <v>0</v>
      </c>
      <c r="BYU460" s="143">
        <f t="shared" si="180"/>
        <v>0</v>
      </c>
      <c r="BYV460" s="143">
        <f t="shared" si="180"/>
        <v>0</v>
      </c>
      <c r="BYW460" s="143">
        <f t="shared" si="180"/>
        <v>0</v>
      </c>
      <c r="BYX460" s="143">
        <f t="shared" si="180"/>
        <v>0</v>
      </c>
      <c r="BYY460" s="143">
        <f t="shared" si="180"/>
        <v>0</v>
      </c>
      <c r="BYZ460" s="143">
        <f t="shared" si="180"/>
        <v>0</v>
      </c>
      <c r="BZA460" s="143">
        <f t="shared" si="180"/>
        <v>0</v>
      </c>
      <c r="BZB460" s="143">
        <f t="shared" si="180"/>
        <v>0</v>
      </c>
      <c r="BZC460" s="143">
        <f t="shared" si="180"/>
        <v>0</v>
      </c>
      <c r="BZD460" s="143">
        <f t="shared" si="180"/>
        <v>0</v>
      </c>
      <c r="BZE460" s="143">
        <f t="shared" si="180"/>
        <v>0</v>
      </c>
      <c r="BZF460" s="143">
        <f t="shared" si="180"/>
        <v>0</v>
      </c>
      <c r="BZG460" s="143">
        <f t="shared" si="180"/>
        <v>0</v>
      </c>
      <c r="BZH460" s="143">
        <f t="shared" si="180"/>
        <v>0</v>
      </c>
      <c r="BZI460" s="143">
        <f t="shared" si="180"/>
        <v>0</v>
      </c>
      <c r="BZJ460" s="143">
        <f t="shared" si="180"/>
        <v>0</v>
      </c>
      <c r="BZK460" s="143">
        <f t="shared" si="180"/>
        <v>0</v>
      </c>
      <c r="BZL460" s="143">
        <f t="shared" si="180"/>
        <v>0</v>
      </c>
      <c r="BZM460" s="143">
        <f t="shared" si="180"/>
        <v>0</v>
      </c>
      <c r="BZN460" s="143">
        <f t="shared" si="180"/>
        <v>0</v>
      </c>
      <c r="BZO460" s="143">
        <f t="shared" si="180"/>
        <v>0</v>
      </c>
      <c r="BZP460" s="143">
        <f t="shared" si="180"/>
        <v>0</v>
      </c>
      <c r="BZQ460" s="143">
        <f t="shared" si="180"/>
        <v>0</v>
      </c>
      <c r="BZR460" s="143">
        <f t="shared" si="180"/>
        <v>0</v>
      </c>
      <c r="BZS460" s="143">
        <f t="shared" si="180"/>
        <v>0</v>
      </c>
      <c r="BZT460" s="143">
        <f t="shared" si="180"/>
        <v>0</v>
      </c>
      <c r="BZU460" s="143">
        <f t="shared" si="180"/>
        <v>0</v>
      </c>
      <c r="BZV460" s="143">
        <f t="shared" si="180"/>
        <v>0</v>
      </c>
      <c r="BZW460" s="143">
        <f t="shared" si="180"/>
        <v>0</v>
      </c>
      <c r="BZX460" s="143">
        <f t="shared" si="180"/>
        <v>0</v>
      </c>
      <c r="BZY460" s="143">
        <f t="shared" ref="BZY460:CCJ460" si="181">BZY436</f>
        <v>0</v>
      </c>
      <c r="BZZ460" s="143">
        <f t="shared" si="181"/>
        <v>0</v>
      </c>
      <c r="CAA460" s="143">
        <f t="shared" si="181"/>
        <v>0</v>
      </c>
      <c r="CAB460" s="143">
        <f t="shared" si="181"/>
        <v>0</v>
      </c>
      <c r="CAC460" s="143">
        <f t="shared" si="181"/>
        <v>0</v>
      </c>
      <c r="CAD460" s="143">
        <f t="shared" si="181"/>
        <v>0</v>
      </c>
      <c r="CAE460" s="143">
        <f t="shared" si="181"/>
        <v>0</v>
      </c>
      <c r="CAF460" s="143">
        <f t="shared" si="181"/>
        <v>0</v>
      </c>
      <c r="CAG460" s="143">
        <f t="shared" si="181"/>
        <v>0</v>
      </c>
      <c r="CAH460" s="143">
        <f t="shared" si="181"/>
        <v>0</v>
      </c>
      <c r="CAI460" s="143">
        <f t="shared" si="181"/>
        <v>0</v>
      </c>
      <c r="CAJ460" s="143">
        <f t="shared" si="181"/>
        <v>0</v>
      </c>
      <c r="CAK460" s="143">
        <f t="shared" si="181"/>
        <v>0</v>
      </c>
      <c r="CAL460" s="143">
        <f t="shared" si="181"/>
        <v>0</v>
      </c>
      <c r="CAM460" s="143">
        <f t="shared" si="181"/>
        <v>0</v>
      </c>
      <c r="CAN460" s="143">
        <f t="shared" si="181"/>
        <v>0</v>
      </c>
      <c r="CAO460" s="143">
        <f t="shared" si="181"/>
        <v>0</v>
      </c>
      <c r="CAP460" s="143">
        <f t="shared" si="181"/>
        <v>0</v>
      </c>
      <c r="CAQ460" s="143">
        <f t="shared" si="181"/>
        <v>0</v>
      </c>
      <c r="CAR460" s="143">
        <f t="shared" si="181"/>
        <v>0</v>
      </c>
      <c r="CAS460" s="143">
        <f t="shared" si="181"/>
        <v>0</v>
      </c>
      <c r="CAT460" s="143">
        <f t="shared" si="181"/>
        <v>0</v>
      </c>
      <c r="CAU460" s="143">
        <f t="shared" si="181"/>
        <v>0</v>
      </c>
      <c r="CAV460" s="143">
        <f t="shared" si="181"/>
        <v>0</v>
      </c>
      <c r="CAW460" s="143">
        <f t="shared" si="181"/>
        <v>0</v>
      </c>
      <c r="CAX460" s="143">
        <f t="shared" si="181"/>
        <v>0</v>
      </c>
      <c r="CAY460" s="143">
        <f t="shared" si="181"/>
        <v>0</v>
      </c>
      <c r="CAZ460" s="143">
        <f t="shared" si="181"/>
        <v>0</v>
      </c>
      <c r="CBA460" s="143">
        <f t="shared" si="181"/>
        <v>0</v>
      </c>
      <c r="CBB460" s="143">
        <f t="shared" si="181"/>
        <v>0</v>
      </c>
      <c r="CBC460" s="143">
        <f t="shared" si="181"/>
        <v>0</v>
      </c>
      <c r="CBD460" s="143">
        <f t="shared" si="181"/>
        <v>0</v>
      </c>
      <c r="CBE460" s="143">
        <f t="shared" si="181"/>
        <v>0</v>
      </c>
      <c r="CBF460" s="143">
        <f t="shared" si="181"/>
        <v>0</v>
      </c>
      <c r="CBG460" s="143">
        <f t="shared" si="181"/>
        <v>0</v>
      </c>
      <c r="CBH460" s="143">
        <f t="shared" si="181"/>
        <v>0</v>
      </c>
      <c r="CBI460" s="143">
        <f t="shared" si="181"/>
        <v>0</v>
      </c>
      <c r="CBJ460" s="143">
        <f t="shared" si="181"/>
        <v>0</v>
      </c>
      <c r="CBK460" s="143">
        <f t="shared" si="181"/>
        <v>0</v>
      </c>
      <c r="CBL460" s="143">
        <f t="shared" si="181"/>
        <v>0</v>
      </c>
      <c r="CBM460" s="143">
        <f t="shared" si="181"/>
        <v>0</v>
      </c>
      <c r="CBN460" s="143">
        <f t="shared" si="181"/>
        <v>0</v>
      </c>
      <c r="CBO460" s="143">
        <f t="shared" si="181"/>
        <v>0</v>
      </c>
      <c r="CBP460" s="143">
        <f t="shared" si="181"/>
        <v>0</v>
      </c>
      <c r="CBQ460" s="143">
        <f t="shared" si="181"/>
        <v>0</v>
      </c>
      <c r="CBR460" s="143">
        <f t="shared" si="181"/>
        <v>0</v>
      </c>
      <c r="CBS460" s="143">
        <f t="shared" si="181"/>
        <v>0</v>
      </c>
      <c r="CBT460" s="143">
        <f t="shared" si="181"/>
        <v>0</v>
      </c>
      <c r="CBU460" s="143">
        <f t="shared" si="181"/>
        <v>0</v>
      </c>
      <c r="CBV460" s="143">
        <f t="shared" si="181"/>
        <v>0</v>
      </c>
      <c r="CBW460" s="143">
        <f t="shared" si="181"/>
        <v>0</v>
      </c>
      <c r="CBX460" s="143">
        <f t="shared" si="181"/>
        <v>0</v>
      </c>
      <c r="CBY460" s="143">
        <f t="shared" si="181"/>
        <v>0</v>
      </c>
      <c r="CBZ460" s="143">
        <f t="shared" si="181"/>
        <v>0</v>
      </c>
      <c r="CCA460" s="143">
        <f t="shared" si="181"/>
        <v>0</v>
      </c>
      <c r="CCB460" s="143">
        <f t="shared" si="181"/>
        <v>0</v>
      </c>
      <c r="CCC460" s="143">
        <f t="shared" si="181"/>
        <v>0</v>
      </c>
      <c r="CCD460" s="143">
        <f t="shared" si="181"/>
        <v>0</v>
      </c>
      <c r="CCE460" s="143">
        <f t="shared" si="181"/>
        <v>0</v>
      </c>
      <c r="CCF460" s="143">
        <f t="shared" si="181"/>
        <v>0</v>
      </c>
      <c r="CCG460" s="143">
        <f t="shared" si="181"/>
        <v>0</v>
      </c>
      <c r="CCH460" s="143">
        <f t="shared" si="181"/>
        <v>0</v>
      </c>
      <c r="CCI460" s="143">
        <f t="shared" si="181"/>
        <v>0</v>
      </c>
      <c r="CCJ460" s="143">
        <f t="shared" si="181"/>
        <v>0</v>
      </c>
      <c r="CCK460" s="143">
        <f t="shared" ref="CCK460:CEV460" si="182">CCK436</f>
        <v>0</v>
      </c>
      <c r="CCL460" s="143">
        <f t="shared" si="182"/>
        <v>0</v>
      </c>
      <c r="CCM460" s="143">
        <f t="shared" si="182"/>
        <v>0</v>
      </c>
      <c r="CCN460" s="143">
        <f t="shared" si="182"/>
        <v>0</v>
      </c>
      <c r="CCO460" s="143">
        <f t="shared" si="182"/>
        <v>0</v>
      </c>
      <c r="CCP460" s="143">
        <f t="shared" si="182"/>
        <v>0</v>
      </c>
      <c r="CCQ460" s="143">
        <f t="shared" si="182"/>
        <v>0</v>
      </c>
      <c r="CCR460" s="143">
        <f t="shared" si="182"/>
        <v>0</v>
      </c>
      <c r="CCS460" s="143">
        <f t="shared" si="182"/>
        <v>0</v>
      </c>
      <c r="CCT460" s="143">
        <f t="shared" si="182"/>
        <v>0</v>
      </c>
      <c r="CCU460" s="143">
        <f t="shared" si="182"/>
        <v>0</v>
      </c>
      <c r="CCV460" s="143">
        <f t="shared" si="182"/>
        <v>0</v>
      </c>
      <c r="CCW460" s="143">
        <f t="shared" si="182"/>
        <v>0</v>
      </c>
      <c r="CCX460" s="143">
        <f t="shared" si="182"/>
        <v>0</v>
      </c>
      <c r="CCY460" s="143">
        <f t="shared" si="182"/>
        <v>0</v>
      </c>
      <c r="CCZ460" s="143">
        <f t="shared" si="182"/>
        <v>0</v>
      </c>
      <c r="CDA460" s="143">
        <f t="shared" si="182"/>
        <v>0</v>
      </c>
      <c r="CDB460" s="143">
        <f t="shared" si="182"/>
        <v>0</v>
      </c>
      <c r="CDC460" s="143">
        <f t="shared" si="182"/>
        <v>0</v>
      </c>
      <c r="CDD460" s="143">
        <f t="shared" si="182"/>
        <v>0</v>
      </c>
      <c r="CDE460" s="143">
        <f t="shared" si="182"/>
        <v>0</v>
      </c>
      <c r="CDF460" s="143">
        <f t="shared" si="182"/>
        <v>0</v>
      </c>
      <c r="CDG460" s="143">
        <f t="shared" si="182"/>
        <v>0</v>
      </c>
      <c r="CDH460" s="143">
        <f t="shared" si="182"/>
        <v>0</v>
      </c>
      <c r="CDI460" s="143">
        <f t="shared" si="182"/>
        <v>0</v>
      </c>
      <c r="CDJ460" s="143">
        <f t="shared" si="182"/>
        <v>0</v>
      </c>
      <c r="CDK460" s="143">
        <f t="shared" si="182"/>
        <v>0</v>
      </c>
      <c r="CDL460" s="143">
        <f t="shared" si="182"/>
        <v>0</v>
      </c>
      <c r="CDM460" s="143">
        <f t="shared" si="182"/>
        <v>0</v>
      </c>
      <c r="CDN460" s="143">
        <f t="shared" si="182"/>
        <v>0</v>
      </c>
      <c r="CDO460" s="143">
        <f t="shared" si="182"/>
        <v>0</v>
      </c>
      <c r="CDP460" s="143">
        <f t="shared" si="182"/>
        <v>0</v>
      </c>
      <c r="CDQ460" s="143">
        <f t="shared" si="182"/>
        <v>0</v>
      </c>
      <c r="CDR460" s="143">
        <f t="shared" si="182"/>
        <v>0</v>
      </c>
      <c r="CDS460" s="143">
        <f t="shared" si="182"/>
        <v>0</v>
      </c>
      <c r="CDT460" s="143">
        <f t="shared" si="182"/>
        <v>0</v>
      </c>
      <c r="CDU460" s="143">
        <f t="shared" si="182"/>
        <v>0</v>
      </c>
      <c r="CDV460" s="143">
        <f t="shared" si="182"/>
        <v>0</v>
      </c>
      <c r="CDW460" s="143">
        <f t="shared" si="182"/>
        <v>0</v>
      </c>
      <c r="CDX460" s="143">
        <f t="shared" si="182"/>
        <v>0</v>
      </c>
      <c r="CDY460" s="143">
        <f t="shared" si="182"/>
        <v>0</v>
      </c>
      <c r="CDZ460" s="143">
        <f t="shared" si="182"/>
        <v>0</v>
      </c>
      <c r="CEA460" s="143">
        <f t="shared" si="182"/>
        <v>0</v>
      </c>
      <c r="CEB460" s="143">
        <f t="shared" si="182"/>
        <v>0</v>
      </c>
      <c r="CEC460" s="143">
        <f t="shared" si="182"/>
        <v>0</v>
      </c>
      <c r="CED460" s="143">
        <f t="shared" si="182"/>
        <v>0</v>
      </c>
      <c r="CEE460" s="143">
        <f t="shared" si="182"/>
        <v>0</v>
      </c>
      <c r="CEF460" s="143">
        <f t="shared" si="182"/>
        <v>0</v>
      </c>
      <c r="CEG460" s="143">
        <f t="shared" si="182"/>
        <v>0</v>
      </c>
      <c r="CEH460" s="143">
        <f t="shared" si="182"/>
        <v>0</v>
      </c>
      <c r="CEI460" s="143">
        <f t="shared" si="182"/>
        <v>0</v>
      </c>
      <c r="CEJ460" s="143">
        <f t="shared" si="182"/>
        <v>0</v>
      </c>
      <c r="CEK460" s="143">
        <f t="shared" si="182"/>
        <v>0</v>
      </c>
      <c r="CEL460" s="143">
        <f t="shared" si="182"/>
        <v>0</v>
      </c>
      <c r="CEM460" s="143">
        <f t="shared" si="182"/>
        <v>0</v>
      </c>
      <c r="CEN460" s="143">
        <f t="shared" si="182"/>
        <v>0</v>
      </c>
      <c r="CEO460" s="143">
        <f t="shared" si="182"/>
        <v>0</v>
      </c>
      <c r="CEP460" s="143">
        <f t="shared" si="182"/>
        <v>0</v>
      </c>
      <c r="CEQ460" s="143">
        <f t="shared" si="182"/>
        <v>0</v>
      </c>
      <c r="CER460" s="143">
        <f t="shared" si="182"/>
        <v>0</v>
      </c>
      <c r="CES460" s="143">
        <f t="shared" si="182"/>
        <v>0</v>
      </c>
      <c r="CET460" s="143">
        <f t="shared" si="182"/>
        <v>0</v>
      </c>
      <c r="CEU460" s="143">
        <f t="shared" si="182"/>
        <v>0</v>
      </c>
      <c r="CEV460" s="143">
        <f t="shared" si="182"/>
        <v>0</v>
      </c>
      <c r="CEW460" s="143">
        <f t="shared" ref="CEW460:CHH460" si="183">CEW436</f>
        <v>0</v>
      </c>
      <c r="CEX460" s="143">
        <f t="shared" si="183"/>
        <v>0</v>
      </c>
      <c r="CEY460" s="143">
        <f t="shared" si="183"/>
        <v>0</v>
      </c>
      <c r="CEZ460" s="143">
        <f t="shared" si="183"/>
        <v>0</v>
      </c>
      <c r="CFA460" s="143">
        <f t="shared" si="183"/>
        <v>0</v>
      </c>
      <c r="CFB460" s="143">
        <f t="shared" si="183"/>
        <v>0</v>
      </c>
      <c r="CFC460" s="143">
        <f t="shared" si="183"/>
        <v>0</v>
      </c>
      <c r="CFD460" s="143">
        <f t="shared" si="183"/>
        <v>0</v>
      </c>
      <c r="CFE460" s="143">
        <f t="shared" si="183"/>
        <v>0</v>
      </c>
      <c r="CFF460" s="143">
        <f t="shared" si="183"/>
        <v>0</v>
      </c>
      <c r="CFG460" s="143">
        <f t="shared" si="183"/>
        <v>0</v>
      </c>
      <c r="CFH460" s="143">
        <f t="shared" si="183"/>
        <v>0</v>
      </c>
      <c r="CFI460" s="143">
        <f t="shared" si="183"/>
        <v>0</v>
      </c>
      <c r="CFJ460" s="143">
        <f t="shared" si="183"/>
        <v>0</v>
      </c>
      <c r="CFK460" s="143">
        <f t="shared" si="183"/>
        <v>0</v>
      </c>
      <c r="CFL460" s="143">
        <f t="shared" si="183"/>
        <v>0</v>
      </c>
      <c r="CFM460" s="143">
        <f t="shared" si="183"/>
        <v>0</v>
      </c>
      <c r="CFN460" s="143">
        <f t="shared" si="183"/>
        <v>0</v>
      </c>
      <c r="CFO460" s="143">
        <f t="shared" si="183"/>
        <v>0</v>
      </c>
      <c r="CFP460" s="143">
        <f t="shared" si="183"/>
        <v>0</v>
      </c>
      <c r="CFQ460" s="143">
        <f t="shared" si="183"/>
        <v>0</v>
      </c>
      <c r="CFR460" s="143">
        <f t="shared" si="183"/>
        <v>0</v>
      </c>
      <c r="CFS460" s="143">
        <f t="shared" si="183"/>
        <v>0</v>
      </c>
      <c r="CFT460" s="143">
        <f t="shared" si="183"/>
        <v>0</v>
      </c>
      <c r="CFU460" s="143">
        <f t="shared" si="183"/>
        <v>0</v>
      </c>
      <c r="CFV460" s="143">
        <f t="shared" si="183"/>
        <v>0</v>
      </c>
      <c r="CFW460" s="143">
        <f t="shared" si="183"/>
        <v>0</v>
      </c>
      <c r="CFX460" s="143">
        <f t="shared" si="183"/>
        <v>0</v>
      </c>
      <c r="CFY460" s="143">
        <f t="shared" si="183"/>
        <v>0</v>
      </c>
      <c r="CFZ460" s="143">
        <f t="shared" si="183"/>
        <v>0</v>
      </c>
      <c r="CGA460" s="143">
        <f t="shared" si="183"/>
        <v>0</v>
      </c>
      <c r="CGB460" s="143">
        <f t="shared" si="183"/>
        <v>0</v>
      </c>
      <c r="CGC460" s="143">
        <f t="shared" si="183"/>
        <v>0</v>
      </c>
      <c r="CGD460" s="143">
        <f t="shared" si="183"/>
        <v>0</v>
      </c>
      <c r="CGE460" s="143">
        <f t="shared" si="183"/>
        <v>0</v>
      </c>
      <c r="CGF460" s="143">
        <f t="shared" si="183"/>
        <v>0</v>
      </c>
      <c r="CGG460" s="143">
        <f t="shared" si="183"/>
        <v>0</v>
      </c>
      <c r="CGH460" s="143">
        <f t="shared" si="183"/>
        <v>0</v>
      </c>
      <c r="CGI460" s="143">
        <f t="shared" si="183"/>
        <v>0</v>
      </c>
      <c r="CGJ460" s="143">
        <f t="shared" si="183"/>
        <v>0</v>
      </c>
      <c r="CGK460" s="143">
        <f t="shared" si="183"/>
        <v>0</v>
      </c>
      <c r="CGL460" s="143">
        <f t="shared" si="183"/>
        <v>0</v>
      </c>
      <c r="CGM460" s="143">
        <f t="shared" si="183"/>
        <v>0</v>
      </c>
      <c r="CGN460" s="143">
        <f t="shared" si="183"/>
        <v>0</v>
      </c>
      <c r="CGO460" s="143">
        <f t="shared" si="183"/>
        <v>0</v>
      </c>
      <c r="CGP460" s="143">
        <f t="shared" si="183"/>
        <v>0</v>
      </c>
      <c r="CGQ460" s="143">
        <f t="shared" si="183"/>
        <v>0</v>
      </c>
      <c r="CGR460" s="143">
        <f t="shared" si="183"/>
        <v>0</v>
      </c>
      <c r="CGS460" s="143">
        <f t="shared" si="183"/>
        <v>0</v>
      </c>
      <c r="CGT460" s="143">
        <f t="shared" si="183"/>
        <v>0</v>
      </c>
      <c r="CGU460" s="143">
        <f t="shared" si="183"/>
        <v>0</v>
      </c>
      <c r="CGV460" s="143">
        <f t="shared" si="183"/>
        <v>0</v>
      </c>
      <c r="CGW460" s="143">
        <f t="shared" si="183"/>
        <v>0</v>
      </c>
      <c r="CGX460" s="143">
        <f t="shared" si="183"/>
        <v>0</v>
      </c>
      <c r="CGY460" s="143">
        <f t="shared" si="183"/>
        <v>0</v>
      </c>
      <c r="CGZ460" s="143">
        <f t="shared" si="183"/>
        <v>0</v>
      </c>
      <c r="CHA460" s="143">
        <f t="shared" si="183"/>
        <v>0</v>
      </c>
      <c r="CHB460" s="143">
        <f t="shared" si="183"/>
        <v>0</v>
      </c>
      <c r="CHC460" s="143">
        <f t="shared" si="183"/>
        <v>0</v>
      </c>
      <c r="CHD460" s="143">
        <f t="shared" si="183"/>
        <v>0</v>
      </c>
      <c r="CHE460" s="143">
        <f t="shared" si="183"/>
        <v>0</v>
      </c>
      <c r="CHF460" s="143">
        <f t="shared" si="183"/>
        <v>0</v>
      </c>
      <c r="CHG460" s="143">
        <f t="shared" si="183"/>
        <v>0</v>
      </c>
      <c r="CHH460" s="143">
        <f t="shared" si="183"/>
        <v>0</v>
      </c>
      <c r="CHI460" s="143">
        <f t="shared" ref="CHI460:CJT460" si="184">CHI436</f>
        <v>0</v>
      </c>
      <c r="CHJ460" s="143">
        <f t="shared" si="184"/>
        <v>0</v>
      </c>
      <c r="CHK460" s="143">
        <f t="shared" si="184"/>
        <v>0</v>
      </c>
      <c r="CHL460" s="143">
        <f t="shared" si="184"/>
        <v>0</v>
      </c>
      <c r="CHM460" s="143">
        <f t="shared" si="184"/>
        <v>0</v>
      </c>
      <c r="CHN460" s="143">
        <f t="shared" si="184"/>
        <v>0</v>
      </c>
      <c r="CHO460" s="143">
        <f t="shared" si="184"/>
        <v>0</v>
      </c>
      <c r="CHP460" s="143">
        <f t="shared" si="184"/>
        <v>0</v>
      </c>
      <c r="CHQ460" s="143">
        <f t="shared" si="184"/>
        <v>0</v>
      </c>
      <c r="CHR460" s="143">
        <f t="shared" si="184"/>
        <v>0</v>
      </c>
      <c r="CHS460" s="143">
        <f t="shared" si="184"/>
        <v>0</v>
      </c>
      <c r="CHT460" s="143">
        <f t="shared" si="184"/>
        <v>0</v>
      </c>
      <c r="CHU460" s="143">
        <f t="shared" si="184"/>
        <v>0</v>
      </c>
      <c r="CHV460" s="143">
        <f t="shared" si="184"/>
        <v>0</v>
      </c>
      <c r="CHW460" s="143">
        <f t="shared" si="184"/>
        <v>0</v>
      </c>
      <c r="CHX460" s="143">
        <f t="shared" si="184"/>
        <v>0</v>
      </c>
      <c r="CHY460" s="143">
        <f t="shared" si="184"/>
        <v>0</v>
      </c>
      <c r="CHZ460" s="143">
        <f t="shared" si="184"/>
        <v>0</v>
      </c>
      <c r="CIA460" s="143">
        <f t="shared" si="184"/>
        <v>0</v>
      </c>
      <c r="CIB460" s="143">
        <f t="shared" si="184"/>
        <v>0</v>
      </c>
      <c r="CIC460" s="143">
        <f t="shared" si="184"/>
        <v>0</v>
      </c>
      <c r="CID460" s="143">
        <f t="shared" si="184"/>
        <v>0</v>
      </c>
      <c r="CIE460" s="143">
        <f t="shared" si="184"/>
        <v>0</v>
      </c>
      <c r="CIF460" s="143">
        <f t="shared" si="184"/>
        <v>0</v>
      </c>
      <c r="CIG460" s="143">
        <f t="shared" si="184"/>
        <v>0</v>
      </c>
      <c r="CIH460" s="143">
        <f t="shared" si="184"/>
        <v>0</v>
      </c>
      <c r="CII460" s="143">
        <f t="shared" si="184"/>
        <v>0</v>
      </c>
      <c r="CIJ460" s="143">
        <f t="shared" si="184"/>
        <v>0</v>
      </c>
      <c r="CIK460" s="143">
        <f t="shared" si="184"/>
        <v>0</v>
      </c>
      <c r="CIL460" s="143">
        <f t="shared" si="184"/>
        <v>0</v>
      </c>
      <c r="CIM460" s="143">
        <f t="shared" si="184"/>
        <v>0</v>
      </c>
      <c r="CIN460" s="143">
        <f t="shared" si="184"/>
        <v>0</v>
      </c>
      <c r="CIO460" s="143">
        <f t="shared" si="184"/>
        <v>0</v>
      </c>
      <c r="CIP460" s="143">
        <f t="shared" si="184"/>
        <v>0</v>
      </c>
      <c r="CIQ460" s="143">
        <f t="shared" si="184"/>
        <v>0</v>
      </c>
      <c r="CIR460" s="143">
        <f t="shared" si="184"/>
        <v>0</v>
      </c>
      <c r="CIS460" s="143">
        <f t="shared" si="184"/>
        <v>0</v>
      </c>
      <c r="CIT460" s="143">
        <f t="shared" si="184"/>
        <v>0</v>
      </c>
      <c r="CIU460" s="143">
        <f t="shared" si="184"/>
        <v>0</v>
      </c>
      <c r="CIV460" s="143">
        <f t="shared" si="184"/>
        <v>0</v>
      </c>
      <c r="CIW460" s="143">
        <f t="shared" si="184"/>
        <v>0</v>
      </c>
      <c r="CIX460" s="143">
        <f t="shared" si="184"/>
        <v>0</v>
      </c>
      <c r="CIY460" s="143">
        <f t="shared" si="184"/>
        <v>0</v>
      </c>
      <c r="CIZ460" s="143">
        <f t="shared" si="184"/>
        <v>0</v>
      </c>
      <c r="CJA460" s="143">
        <f t="shared" si="184"/>
        <v>0</v>
      </c>
      <c r="CJB460" s="143">
        <f t="shared" si="184"/>
        <v>0</v>
      </c>
      <c r="CJC460" s="143">
        <f t="shared" si="184"/>
        <v>0</v>
      </c>
      <c r="CJD460" s="143">
        <f t="shared" si="184"/>
        <v>0</v>
      </c>
      <c r="CJE460" s="143">
        <f t="shared" si="184"/>
        <v>0</v>
      </c>
      <c r="CJF460" s="143">
        <f t="shared" si="184"/>
        <v>0</v>
      </c>
      <c r="CJG460" s="143">
        <f t="shared" si="184"/>
        <v>0</v>
      </c>
      <c r="CJH460" s="143">
        <f t="shared" si="184"/>
        <v>0</v>
      </c>
      <c r="CJI460" s="143">
        <f t="shared" si="184"/>
        <v>0</v>
      </c>
      <c r="CJJ460" s="143">
        <f t="shared" si="184"/>
        <v>0</v>
      </c>
      <c r="CJK460" s="143">
        <f t="shared" si="184"/>
        <v>0</v>
      </c>
      <c r="CJL460" s="143">
        <f t="shared" si="184"/>
        <v>0</v>
      </c>
      <c r="CJM460" s="143">
        <f t="shared" si="184"/>
        <v>0</v>
      </c>
      <c r="CJN460" s="143">
        <f t="shared" si="184"/>
        <v>0</v>
      </c>
      <c r="CJO460" s="143">
        <f t="shared" si="184"/>
        <v>0</v>
      </c>
      <c r="CJP460" s="143">
        <f t="shared" si="184"/>
        <v>0</v>
      </c>
      <c r="CJQ460" s="143">
        <f t="shared" si="184"/>
        <v>0</v>
      </c>
      <c r="CJR460" s="143">
        <f t="shared" si="184"/>
        <v>0</v>
      </c>
      <c r="CJS460" s="143">
        <f t="shared" si="184"/>
        <v>0</v>
      </c>
      <c r="CJT460" s="143">
        <f t="shared" si="184"/>
        <v>0</v>
      </c>
      <c r="CJU460" s="143">
        <f t="shared" ref="CJU460:CMF460" si="185">CJU436</f>
        <v>0</v>
      </c>
      <c r="CJV460" s="143">
        <f t="shared" si="185"/>
        <v>0</v>
      </c>
      <c r="CJW460" s="143">
        <f t="shared" si="185"/>
        <v>0</v>
      </c>
      <c r="CJX460" s="143">
        <f t="shared" si="185"/>
        <v>0</v>
      </c>
      <c r="CJY460" s="143">
        <f t="shared" si="185"/>
        <v>0</v>
      </c>
      <c r="CJZ460" s="143">
        <f t="shared" si="185"/>
        <v>0</v>
      </c>
      <c r="CKA460" s="143">
        <f t="shared" si="185"/>
        <v>0</v>
      </c>
      <c r="CKB460" s="143">
        <f t="shared" si="185"/>
        <v>0</v>
      </c>
      <c r="CKC460" s="143">
        <f t="shared" si="185"/>
        <v>0</v>
      </c>
      <c r="CKD460" s="143">
        <f t="shared" si="185"/>
        <v>0</v>
      </c>
      <c r="CKE460" s="143">
        <f t="shared" si="185"/>
        <v>0</v>
      </c>
      <c r="CKF460" s="143">
        <f t="shared" si="185"/>
        <v>0</v>
      </c>
      <c r="CKG460" s="143">
        <f t="shared" si="185"/>
        <v>0</v>
      </c>
      <c r="CKH460" s="143">
        <f t="shared" si="185"/>
        <v>0</v>
      </c>
      <c r="CKI460" s="143">
        <f t="shared" si="185"/>
        <v>0</v>
      </c>
      <c r="CKJ460" s="143">
        <f t="shared" si="185"/>
        <v>0</v>
      </c>
      <c r="CKK460" s="143">
        <f t="shared" si="185"/>
        <v>0</v>
      </c>
      <c r="CKL460" s="143">
        <f t="shared" si="185"/>
        <v>0</v>
      </c>
      <c r="CKM460" s="143">
        <f t="shared" si="185"/>
        <v>0</v>
      </c>
      <c r="CKN460" s="143">
        <f t="shared" si="185"/>
        <v>0</v>
      </c>
      <c r="CKO460" s="143">
        <f t="shared" si="185"/>
        <v>0</v>
      </c>
      <c r="CKP460" s="143">
        <f t="shared" si="185"/>
        <v>0</v>
      </c>
      <c r="CKQ460" s="143">
        <f t="shared" si="185"/>
        <v>0</v>
      </c>
      <c r="CKR460" s="143">
        <f t="shared" si="185"/>
        <v>0</v>
      </c>
      <c r="CKS460" s="143">
        <f t="shared" si="185"/>
        <v>0</v>
      </c>
      <c r="CKT460" s="143">
        <f t="shared" si="185"/>
        <v>0</v>
      </c>
      <c r="CKU460" s="143">
        <f t="shared" si="185"/>
        <v>0</v>
      </c>
      <c r="CKV460" s="143">
        <f t="shared" si="185"/>
        <v>0</v>
      </c>
      <c r="CKW460" s="143">
        <f t="shared" si="185"/>
        <v>0</v>
      </c>
      <c r="CKX460" s="143">
        <f t="shared" si="185"/>
        <v>0</v>
      </c>
      <c r="CKY460" s="143">
        <f t="shared" si="185"/>
        <v>0</v>
      </c>
      <c r="CKZ460" s="143">
        <f t="shared" si="185"/>
        <v>0</v>
      </c>
      <c r="CLA460" s="143">
        <f t="shared" si="185"/>
        <v>0</v>
      </c>
      <c r="CLB460" s="143">
        <f t="shared" si="185"/>
        <v>0</v>
      </c>
      <c r="CLC460" s="143">
        <f t="shared" si="185"/>
        <v>0</v>
      </c>
      <c r="CLD460" s="143">
        <f t="shared" si="185"/>
        <v>0</v>
      </c>
      <c r="CLE460" s="143">
        <f t="shared" si="185"/>
        <v>0</v>
      </c>
      <c r="CLF460" s="143">
        <f t="shared" si="185"/>
        <v>0</v>
      </c>
      <c r="CLG460" s="143">
        <f t="shared" si="185"/>
        <v>0</v>
      </c>
      <c r="CLH460" s="143">
        <f t="shared" si="185"/>
        <v>0</v>
      </c>
      <c r="CLI460" s="143">
        <f t="shared" si="185"/>
        <v>0</v>
      </c>
      <c r="CLJ460" s="143">
        <f t="shared" si="185"/>
        <v>0</v>
      </c>
      <c r="CLK460" s="143">
        <f t="shared" si="185"/>
        <v>0</v>
      </c>
      <c r="CLL460" s="143">
        <f t="shared" si="185"/>
        <v>0</v>
      </c>
      <c r="CLM460" s="143">
        <f t="shared" si="185"/>
        <v>0</v>
      </c>
      <c r="CLN460" s="143">
        <f t="shared" si="185"/>
        <v>0</v>
      </c>
      <c r="CLO460" s="143">
        <f t="shared" si="185"/>
        <v>0</v>
      </c>
      <c r="CLP460" s="143">
        <f t="shared" si="185"/>
        <v>0</v>
      </c>
      <c r="CLQ460" s="143">
        <f t="shared" si="185"/>
        <v>0</v>
      </c>
      <c r="CLR460" s="143">
        <f t="shared" si="185"/>
        <v>0</v>
      </c>
      <c r="CLS460" s="143">
        <f t="shared" si="185"/>
        <v>0</v>
      </c>
      <c r="CLT460" s="143">
        <f t="shared" si="185"/>
        <v>0</v>
      </c>
      <c r="CLU460" s="143">
        <f t="shared" si="185"/>
        <v>0</v>
      </c>
      <c r="CLV460" s="143">
        <f t="shared" si="185"/>
        <v>0</v>
      </c>
      <c r="CLW460" s="143">
        <f t="shared" si="185"/>
        <v>0</v>
      </c>
      <c r="CLX460" s="143">
        <f t="shared" si="185"/>
        <v>0</v>
      </c>
      <c r="CLY460" s="143">
        <f t="shared" si="185"/>
        <v>0</v>
      </c>
      <c r="CLZ460" s="143">
        <f t="shared" si="185"/>
        <v>0</v>
      </c>
      <c r="CMA460" s="143">
        <f t="shared" si="185"/>
        <v>0</v>
      </c>
      <c r="CMB460" s="143">
        <f t="shared" si="185"/>
        <v>0</v>
      </c>
      <c r="CMC460" s="143">
        <f t="shared" si="185"/>
        <v>0</v>
      </c>
      <c r="CMD460" s="143">
        <f t="shared" si="185"/>
        <v>0</v>
      </c>
      <c r="CME460" s="143">
        <f t="shared" si="185"/>
        <v>0</v>
      </c>
      <c r="CMF460" s="143">
        <f t="shared" si="185"/>
        <v>0</v>
      </c>
      <c r="CMG460" s="143">
        <f t="shared" ref="CMG460:COR460" si="186">CMG436</f>
        <v>0</v>
      </c>
      <c r="CMH460" s="143">
        <f t="shared" si="186"/>
        <v>0</v>
      </c>
      <c r="CMI460" s="143">
        <f t="shared" si="186"/>
        <v>0</v>
      </c>
      <c r="CMJ460" s="143">
        <f t="shared" si="186"/>
        <v>0</v>
      </c>
      <c r="CMK460" s="143">
        <f t="shared" si="186"/>
        <v>0</v>
      </c>
      <c r="CML460" s="143">
        <f t="shared" si="186"/>
        <v>0</v>
      </c>
      <c r="CMM460" s="143">
        <f t="shared" si="186"/>
        <v>0</v>
      </c>
      <c r="CMN460" s="143">
        <f t="shared" si="186"/>
        <v>0</v>
      </c>
      <c r="CMO460" s="143">
        <f t="shared" si="186"/>
        <v>0</v>
      </c>
      <c r="CMP460" s="143">
        <f t="shared" si="186"/>
        <v>0</v>
      </c>
      <c r="CMQ460" s="143">
        <f t="shared" si="186"/>
        <v>0</v>
      </c>
      <c r="CMR460" s="143">
        <f t="shared" si="186"/>
        <v>0</v>
      </c>
      <c r="CMS460" s="143">
        <f t="shared" si="186"/>
        <v>0</v>
      </c>
      <c r="CMT460" s="143">
        <f t="shared" si="186"/>
        <v>0</v>
      </c>
      <c r="CMU460" s="143">
        <f t="shared" si="186"/>
        <v>0</v>
      </c>
      <c r="CMV460" s="143">
        <f t="shared" si="186"/>
        <v>0</v>
      </c>
      <c r="CMW460" s="143">
        <f t="shared" si="186"/>
        <v>0</v>
      </c>
      <c r="CMX460" s="143">
        <f t="shared" si="186"/>
        <v>0</v>
      </c>
      <c r="CMY460" s="143">
        <f t="shared" si="186"/>
        <v>0</v>
      </c>
      <c r="CMZ460" s="143">
        <f t="shared" si="186"/>
        <v>0</v>
      </c>
      <c r="CNA460" s="143">
        <f t="shared" si="186"/>
        <v>0</v>
      </c>
      <c r="CNB460" s="143">
        <f t="shared" si="186"/>
        <v>0</v>
      </c>
      <c r="CNC460" s="143">
        <f t="shared" si="186"/>
        <v>0</v>
      </c>
      <c r="CND460" s="143">
        <f t="shared" si="186"/>
        <v>0</v>
      </c>
      <c r="CNE460" s="143">
        <f t="shared" si="186"/>
        <v>0</v>
      </c>
      <c r="CNF460" s="143">
        <f t="shared" si="186"/>
        <v>0</v>
      </c>
      <c r="CNG460" s="143">
        <f t="shared" si="186"/>
        <v>0</v>
      </c>
      <c r="CNH460" s="143">
        <f t="shared" si="186"/>
        <v>0</v>
      </c>
      <c r="CNI460" s="143">
        <f t="shared" si="186"/>
        <v>0</v>
      </c>
      <c r="CNJ460" s="143">
        <f t="shared" si="186"/>
        <v>0</v>
      </c>
      <c r="CNK460" s="143">
        <f t="shared" si="186"/>
        <v>0</v>
      </c>
      <c r="CNL460" s="143">
        <f t="shared" si="186"/>
        <v>0</v>
      </c>
      <c r="CNM460" s="143">
        <f t="shared" si="186"/>
        <v>0</v>
      </c>
      <c r="CNN460" s="143">
        <f t="shared" si="186"/>
        <v>0</v>
      </c>
      <c r="CNO460" s="143">
        <f t="shared" si="186"/>
        <v>0</v>
      </c>
      <c r="CNP460" s="143">
        <f t="shared" si="186"/>
        <v>0</v>
      </c>
      <c r="CNQ460" s="143">
        <f t="shared" si="186"/>
        <v>0</v>
      </c>
      <c r="CNR460" s="143">
        <f t="shared" si="186"/>
        <v>0</v>
      </c>
      <c r="CNS460" s="143">
        <f t="shared" si="186"/>
        <v>0</v>
      </c>
      <c r="CNT460" s="143">
        <f t="shared" si="186"/>
        <v>0</v>
      </c>
      <c r="CNU460" s="143">
        <f t="shared" si="186"/>
        <v>0</v>
      </c>
      <c r="CNV460" s="143">
        <f t="shared" si="186"/>
        <v>0</v>
      </c>
      <c r="CNW460" s="143">
        <f t="shared" si="186"/>
        <v>0</v>
      </c>
      <c r="CNX460" s="143">
        <f t="shared" si="186"/>
        <v>0</v>
      </c>
      <c r="CNY460" s="143">
        <f t="shared" si="186"/>
        <v>0</v>
      </c>
      <c r="CNZ460" s="143">
        <f t="shared" si="186"/>
        <v>0</v>
      </c>
      <c r="COA460" s="143">
        <f t="shared" si="186"/>
        <v>0</v>
      </c>
      <c r="COB460" s="143">
        <f t="shared" si="186"/>
        <v>0</v>
      </c>
      <c r="COC460" s="143">
        <f t="shared" si="186"/>
        <v>0</v>
      </c>
      <c r="COD460" s="143">
        <f t="shared" si="186"/>
        <v>0</v>
      </c>
      <c r="COE460" s="143">
        <f t="shared" si="186"/>
        <v>0</v>
      </c>
      <c r="COF460" s="143">
        <f t="shared" si="186"/>
        <v>0</v>
      </c>
      <c r="COG460" s="143">
        <f t="shared" si="186"/>
        <v>0</v>
      </c>
      <c r="COH460" s="143">
        <f t="shared" si="186"/>
        <v>0</v>
      </c>
      <c r="COI460" s="143">
        <f t="shared" si="186"/>
        <v>0</v>
      </c>
      <c r="COJ460" s="143">
        <f t="shared" si="186"/>
        <v>0</v>
      </c>
      <c r="COK460" s="143">
        <f t="shared" si="186"/>
        <v>0</v>
      </c>
      <c r="COL460" s="143">
        <f t="shared" si="186"/>
        <v>0</v>
      </c>
      <c r="COM460" s="143">
        <f t="shared" si="186"/>
        <v>0</v>
      </c>
      <c r="CON460" s="143">
        <f t="shared" si="186"/>
        <v>0</v>
      </c>
      <c r="COO460" s="143">
        <f t="shared" si="186"/>
        <v>0</v>
      </c>
      <c r="COP460" s="143">
        <f t="shared" si="186"/>
        <v>0</v>
      </c>
      <c r="COQ460" s="143">
        <f t="shared" si="186"/>
        <v>0</v>
      </c>
      <c r="COR460" s="143">
        <f t="shared" si="186"/>
        <v>0</v>
      </c>
      <c r="COS460" s="143">
        <f t="shared" ref="COS460:CRD460" si="187">COS436</f>
        <v>0</v>
      </c>
      <c r="COT460" s="143">
        <f t="shared" si="187"/>
        <v>0</v>
      </c>
      <c r="COU460" s="143">
        <f t="shared" si="187"/>
        <v>0</v>
      </c>
      <c r="COV460" s="143">
        <f t="shared" si="187"/>
        <v>0</v>
      </c>
      <c r="COW460" s="143">
        <f t="shared" si="187"/>
        <v>0</v>
      </c>
      <c r="COX460" s="143">
        <f t="shared" si="187"/>
        <v>0</v>
      </c>
      <c r="COY460" s="143">
        <f t="shared" si="187"/>
        <v>0</v>
      </c>
      <c r="COZ460" s="143">
        <f t="shared" si="187"/>
        <v>0</v>
      </c>
      <c r="CPA460" s="143">
        <f t="shared" si="187"/>
        <v>0</v>
      </c>
      <c r="CPB460" s="143">
        <f t="shared" si="187"/>
        <v>0</v>
      </c>
      <c r="CPC460" s="143">
        <f t="shared" si="187"/>
        <v>0</v>
      </c>
      <c r="CPD460" s="143">
        <f t="shared" si="187"/>
        <v>0</v>
      </c>
      <c r="CPE460" s="143">
        <f t="shared" si="187"/>
        <v>0</v>
      </c>
      <c r="CPF460" s="143">
        <f t="shared" si="187"/>
        <v>0</v>
      </c>
      <c r="CPG460" s="143">
        <f t="shared" si="187"/>
        <v>0</v>
      </c>
      <c r="CPH460" s="143">
        <f t="shared" si="187"/>
        <v>0</v>
      </c>
      <c r="CPI460" s="143">
        <f t="shared" si="187"/>
        <v>0</v>
      </c>
      <c r="CPJ460" s="143">
        <f t="shared" si="187"/>
        <v>0</v>
      </c>
      <c r="CPK460" s="143">
        <f t="shared" si="187"/>
        <v>0</v>
      </c>
      <c r="CPL460" s="143">
        <f t="shared" si="187"/>
        <v>0</v>
      </c>
      <c r="CPM460" s="143">
        <f t="shared" si="187"/>
        <v>0</v>
      </c>
      <c r="CPN460" s="143">
        <f t="shared" si="187"/>
        <v>0</v>
      </c>
      <c r="CPO460" s="143">
        <f t="shared" si="187"/>
        <v>0</v>
      </c>
      <c r="CPP460" s="143">
        <f t="shared" si="187"/>
        <v>0</v>
      </c>
      <c r="CPQ460" s="143">
        <f t="shared" si="187"/>
        <v>0</v>
      </c>
      <c r="CPR460" s="143">
        <f t="shared" si="187"/>
        <v>0</v>
      </c>
      <c r="CPS460" s="143">
        <f t="shared" si="187"/>
        <v>0</v>
      </c>
      <c r="CPT460" s="143">
        <f t="shared" si="187"/>
        <v>0</v>
      </c>
      <c r="CPU460" s="143">
        <f t="shared" si="187"/>
        <v>0</v>
      </c>
      <c r="CPV460" s="143">
        <f t="shared" si="187"/>
        <v>0</v>
      </c>
      <c r="CPW460" s="143">
        <f t="shared" si="187"/>
        <v>0</v>
      </c>
      <c r="CPX460" s="143">
        <f t="shared" si="187"/>
        <v>0</v>
      </c>
      <c r="CPY460" s="143">
        <f t="shared" si="187"/>
        <v>0</v>
      </c>
      <c r="CPZ460" s="143">
        <f t="shared" si="187"/>
        <v>0</v>
      </c>
      <c r="CQA460" s="143">
        <f t="shared" si="187"/>
        <v>0</v>
      </c>
      <c r="CQB460" s="143">
        <f t="shared" si="187"/>
        <v>0</v>
      </c>
      <c r="CQC460" s="143">
        <f t="shared" si="187"/>
        <v>0</v>
      </c>
      <c r="CQD460" s="143">
        <f t="shared" si="187"/>
        <v>0</v>
      </c>
      <c r="CQE460" s="143">
        <f t="shared" si="187"/>
        <v>0</v>
      </c>
      <c r="CQF460" s="143">
        <f t="shared" si="187"/>
        <v>0</v>
      </c>
      <c r="CQG460" s="143">
        <f t="shared" si="187"/>
        <v>0</v>
      </c>
      <c r="CQH460" s="143">
        <f t="shared" si="187"/>
        <v>0</v>
      </c>
      <c r="CQI460" s="143">
        <f t="shared" si="187"/>
        <v>0</v>
      </c>
      <c r="CQJ460" s="143">
        <f t="shared" si="187"/>
        <v>0</v>
      </c>
      <c r="CQK460" s="143">
        <f t="shared" si="187"/>
        <v>0</v>
      </c>
      <c r="CQL460" s="143">
        <f t="shared" si="187"/>
        <v>0</v>
      </c>
      <c r="CQM460" s="143">
        <f t="shared" si="187"/>
        <v>0</v>
      </c>
      <c r="CQN460" s="143">
        <f t="shared" si="187"/>
        <v>0</v>
      </c>
      <c r="CQO460" s="143">
        <f t="shared" si="187"/>
        <v>0</v>
      </c>
      <c r="CQP460" s="143">
        <f t="shared" si="187"/>
        <v>0</v>
      </c>
      <c r="CQQ460" s="143">
        <f t="shared" si="187"/>
        <v>0</v>
      </c>
      <c r="CQR460" s="143">
        <f t="shared" si="187"/>
        <v>0</v>
      </c>
      <c r="CQS460" s="143">
        <f t="shared" si="187"/>
        <v>0</v>
      </c>
      <c r="CQT460" s="143">
        <f t="shared" si="187"/>
        <v>0</v>
      </c>
      <c r="CQU460" s="143">
        <f t="shared" si="187"/>
        <v>0</v>
      </c>
      <c r="CQV460" s="143">
        <f t="shared" si="187"/>
        <v>0</v>
      </c>
      <c r="CQW460" s="143">
        <f t="shared" si="187"/>
        <v>0</v>
      </c>
      <c r="CQX460" s="143">
        <f t="shared" si="187"/>
        <v>0</v>
      </c>
      <c r="CQY460" s="143">
        <f t="shared" si="187"/>
        <v>0</v>
      </c>
      <c r="CQZ460" s="143">
        <f t="shared" si="187"/>
        <v>0</v>
      </c>
      <c r="CRA460" s="143">
        <f t="shared" si="187"/>
        <v>0</v>
      </c>
      <c r="CRB460" s="143">
        <f t="shared" si="187"/>
        <v>0</v>
      </c>
      <c r="CRC460" s="143">
        <f t="shared" si="187"/>
        <v>0</v>
      </c>
      <c r="CRD460" s="143">
        <f t="shared" si="187"/>
        <v>0</v>
      </c>
      <c r="CRE460" s="143">
        <f t="shared" ref="CRE460:CTP460" si="188">CRE436</f>
        <v>0</v>
      </c>
      <c r="CRF460" s="143">
        <f t="shared" si="188"/>
        <v>0</v>
      </c>
      <c r="CRG460" s="143">
        <f t="shared" si="188"/>
        <v>0</v>
      </c>
      <c r="CRH460" s="143">
        <f t="shared" si="188"/>
        <v>0</v>
      </c>
      <c r="CRI460" s="143">
        <f t="shared" si="188"/>
        <v>0</v>
      </c>
      <c r="CRJ460" s="143">
        <f t="shared" si="188"/>
        <v>0</v>
      </c>
      <c r="CRK460" s="143">
        <f t="shared" si="188"/>
        <v>0</v>
      </c>
      <c r="CRL460" s="143">
        <f t="shared" si="188"/>
        <v>0</v>
      </c>
      <c r="CRM460" s="143">
        <f t="shared" si="188"/>
        <v>0</v>
      </c>
      <c r="CRN460" s="143">
        <f t="shared" si="188"/>
        <v>0</v>
      </c>
      <c r="CRO460" s="143">
        <f t="shared" si="188"/>
        <v>0</v>
      </c>
      <c r="CRP460" s="143">
        <f t="shared" si="188"/>
        <v>0</v>
      </c>
      <c r="CRQ460" s="143">
        <f t="shared" si="188"/>
        <v>0</v>
      </c>
      <c r="CRR460" s="143">
        <f t="shared" si="188"/>
        <v>0</v>
      </c>
      <c r="CRS460" s="143">
        <f t="shared" si="188"/>
        <v>0</v>
      </c>
      <c r="CRT460" s="143">
        <f t="shared" si="188"/>
        <v>0</v>
      </c>
      <c r="CRU460" s="143">
        <f t="shared" si="188"/>
        <v>0</v>
      </c>
      <c r="CRV460" s="143">
        <f t="shared" si="188"/>
        <v>0</v>
      </c>
      <c r="CRW460" s="143">
        <f t="shared" si="188"/>
        <v>0</v>
      </c>
      <c r="CRX460" s="143">
        <f t="shared" si="188"/>
        <v>0</v>
      </c>
      <c r="CRY460" s="143">
        <f t="shared" si="188"/>
        <v>0</v>
      </c>
      <c r="CRZ460" s="143">
        <f t="shared" si="188"/>
        <v>0</v>
      </c>
      <c r="CSA460" s="143">
        <f t="shared" si="188"/>
        <v>0</v>
      </c>
      <c r="CSB460" s="143">
        <f t="shared" si="188"/>
        <v>0</v>
      </c>
      <c r="CSC460" s="143">
        <f t="shared" si="188"/>
        <v>0</v>
      </c>
      <c r="CSD460" s="143">
        <f t="shared" si="188"/>
        <v>0</v>
      </c>
      <c r="CSE460" s="143">
        <f t="shared" si="188"/>
        <v>0</v>
      </c>
      <c r="CSF460" s="143">
        <f t="shared" si="188"/>
        <v>0</v>
      </c>
      <c r="CSG460" s="143">
        <f t="shared" si="188"/>
        <v>0</v>
      </c>
      <c r="CSH460" s="143">
        <f t="shared" si="188"/>
        <v>0</v>
      </c>
      <c r="CSI460" s="143">
        <f t="shared" si="188"/>
        <v>0</v>
      </c>
      <c r="CSJ460" s="143">
        <f t="shared" si="188"/>
        <v>0</v>
      </c>
      <c r="CSK460" s="143">
        <f t="shared" si="188"/>
        <v>0</v>
      </c>
      <c r="CSL460" s="143">
        <f t="shared" si="188"/>
        <v>0</v>
      </c>
      <c r="CSM460" s="143">
        <f t="shared" si="188"/>
        <v>0</v>
      </c>
      <c r="CSN460" s="143">
        <f t="shared" si="188"/>
        <v>0</v>
      </c>
      <c r="CSO460" s="143">
        <f t="shared" si="188"/>
        <v>0</v>
      </c>
      <c r="CSP460" s="143">
        <f t="shared" si="188"/>
        <v>0</v>
      </c>
      <c r="CSQ460" s="143">
        <f t="shared" si="188"/>
        <v>0</v>
      </c>
      <c r="CSR460" s="143">
        <f t="shared" si="188"/>
        <v>0</v>
      </c>
      <c r="CSS460" s="143">
        <f t="shared" si="188"/>
        <v>0</v>
      </c>
      <c r="CST460" s="143">
        <f t="shared" si="188"/>
        <v>0</v>
      </c>
      <c r="CSU460" s="143">
        <f t="shared" si="188"/>
        <v>0</v>
      </c>
      <c r="CSV460" s="143">
        <f t="shared" si="188"/>
        <v>0</v>
      </c>
      <c r="CSW460" s="143">
        <f t="shared" si="188"/>
        <v>0</v>
      </c>
      <c r="CSX460" s="143">
        <f t="shared" si="188"/>
        <v>0</v>
      </c>
      <c r="CSY460" s="143">
        <f t="shared" si="188"/>
        <v>0</v>
      </c>
      <c r="CSZ460" s="143">
        <f t="shared" si="188"/>
        <v>0</v>
      </c>
      <c r="CTA460" s="143">
        <f t="shared" si="188"/>
        <v>0</v>
      </c>
      <c r="CTB460" s="143">
        <f t="shared" si="188"/>
        <v>0</v>
      </c>
      <c r="CTC460" s="143">
        <f t="shared" si="188"/>
        <v>0</v>
      </c>
      <c r="CTD460" s="143">
        <f t="shared" si="188"/>
        <v>0</v>
      </c>
      <c r="CTE460" s="143">
        <f t="shared" si="188"/>
        <v>0</v>
      </c>
      <c r="CTF460" s="143">
        <f t="shared" si="188"/>
        <v>0</v>
      </c>
      <c r="CTG460" s="143">
        <f t="shared" si="188"/>
        <v>0</v>
      </c>
      <c r="CTH460" s="143">
        <f t="shared" si="188"/>
        <v>0</v>
      </c>
      <c r="CTI460" s="143">
        <f t="shared" si="188"/>
        <v>0</v>
      </c>
      <c r="CTJ460" s="143">
        <f t="shared" si="188"/>
        <v>0</v>
      </c>
      <c r="CTK460" s="143">
        <f t="shared" si="188"/>
        <v>0</v>
      </c>
      <c r="CTL460" s="143">
        <f t="shared" si="188"/>
        <v>0</v>
      </c>
      <c r="CTM460" s="143">
        <f t="shared" si="188"/>
        <v>0</v>
      </c>
      <c r="CTN460" s="143">
        <f t="shared" si="188"/>
        <v>0</v>
      </c>
      <c r="CTO460" s="143">
        <f t="shared" si="188"/>
        <v>0</v>
      </c>
      <c r="CTP460" s="143">
        <f t="shared" si="188"/>
        <v>0</v>
      </c>
      <c r="CTQ460" s="143">
        <f t="shared" ref="CTQ460:CWB460" si="189">CTQ436</f>
        <v>0</v>
      </c>
      <c r="CTR460" s="143">
        <f t="shared" si="189"/>
        <v>0</v>
      </c>
      <c r="CTS460" s="143">
        <f t="shared" si="189"/>
        <v>0</v>
      </c>
      <c r="CTT460" s="143">
        <f t="shared" si="189"/>
        <v>0</v>
      </c>
      <c r="CTU460" s="143">
        <f t="shared" si="189"/>
        <v>0</v>
      </c>
      <c r="CTV460" s="143">
        <f t="shared" si="189"/>
        <v>0</v>
      </c>
      <c r="CTW460" s="143">
        <f t="shared" si="189"/>
        <v>0</v>
      </c>
      <c r="CTX460" s="143">
        <f t="shared" si="189"/>
        <v>0</v>
      </c>
      <c r="CTY460" s="143">
        <f t="shared" si="189"/>
        <v>0</v>
      </c>
      <c r="CTZ460" s="143">
        <f t="shared" si="189"/>
        <v>0</v>
      </c>
      <c r="CUA460" s="143">
        <f t="shared" si="189"/>
        <v>0</v>
      </c>
      <c r="CUB460" s="143">
        <f t="shared" si="189"/>
        <v>0</v>
      </c>
      <c r="CUC460" s="143">
        <f t="shared" si="189"/>
        <v>0</v>
      </c>
      <c r="CUD460" s="143">
        <f t="shared" si="189"/>
        <v>0</v>
      </c>
      <c r="CUE460" s="143">
        <f t="shared" si="189"/>
        <v>0</v>
      </c>
      <c r="CUF460" s="143">
        <f t="shared" si="189"/>
        <v>0</v>
      </c>
      <c r="CUG460" s="143">
        <f t="shared" si="189"/>
        <v>0</v>
      </c>
      <c r="CUH460" s="143">
        <f t="shared" si="189"/>
        <v>0</v>
      </c>
      <c r="CUI460" s="143">
        <f t="shared" si="189"/>
        <v>0</v>
      </c>
      <c r="CUJ460" s="143">
        <f t="shared" si="189"/>
        <v>0</v>
      </c>
      <c r="CUK460" s="143">
        <f t="shared" si="189"/>
        <v>0</v>
      </c>
      <c r="CUL460" s="143">
        <f t="shared" si="189"/>
        <v>0</v>
      </c>
      <c r="CUM460" s="143">
        <f t="shared" si="189"/>
        <v>0</v>
      </c>
      <c r="CUN460" s="143">
        <f t="shared" si="189"/>
        <v>0</v>
      </c>
      <c r="CUO460" s="143">
        <f t="shared" si="189"/>
        <v>0</v>
      </c>
      <c r="CUP460" s="143">
        <f t="shared" si="189"/>
        <v>0</v>
      </c>
      <c r="CUQ460" s="143">
        <f t="shared" si="189"/>
        <v>0</v>
      </c>
      <c r="CUR460" s="143">
        <f t="shared" si="189"/>
        <v>0</v>
      </c>
      <c r="CUS460" s="143">
        <f t="shared" si="189"/>
        <v>0</v>
      </c>
      <c r="CUT460" s="143">
        <f t="shared" si="189"/>
        <v>0</v>
      </c>
      <c r="CUU460" s="143">
        <f t="shared" si="189"/>
        <v>0</v>
      </c>
      <c r="CUV460" s="143">
        <f t="shared" si="189"/>
        <v>0</v>
      </c>
      <c r="CUW460" s="143">
        <f t="shared" si="189"/>
        <v>0</v>
      </c>
      <c r="CUX460" s="143">
        <f t="shared" si="189"/>
        <v>0</v>
      </c>
      <c r="CUY460" s="143">
        <f t="shared" si="189"/>
        <v>0</v>
      </c>
      <c r="CUZ460" s="143">
        <f t="shared" si="189"/>
        <v>0</v>
      </c>
      <c r="CVA460" s="143">
        <f t="shared" si="189"/>
        <v>0</v>
      </c>
      <c r="CVB460" s="143">
        <f t="shared" si="189"/>
        <v>0</v>
      </c>
      <c r="CVC460" s="143">
        <f t="shared" si="189"/>
        <v>0</v>
      </c>
      <c r="CVD460" s="143">
        <f t="shared" si="189"/>
        <v>0</v>
      </c>
      <c r="CVE460" s="143">
        <f t="shared" si="189"/>
        <v>0</v>
      </c>
      <c r="CVF460" s="143">
        <f t="shared" si="189"/>
        <v>0</v>
      </c>
      <c r="CVG460" s="143">
        <f t="shared" si="189"/>
        <v>0</v>
      </c>
      <c r="CVH460" s="143">
        <f t="shared" si="189"/>
        <v>0</v>
      </c>
      <c r="CVI460" s="143">
        <f t="shared" si="189"/>
        <v>0</v>
      </c>
      <c r="CVJ460" s="143">
        <f t="shared" si="189"/>
        <v>0</v>
      </c>
      <c r="CVK460" s="143">
        <f t="shared" si="189"/>
        <v>0</v>
      </c>
      <c r="CVL460" s="143">
        <f t="shared" si="189"/>
        <v>0</v>
      </c>
      <c r="CVM460" s="143">
        <f t="shared" si="189"/>
        <v>0</v>
      </c>
      <c r="CVN460" s="143">
        <f t="shared" si="189"/>
        <v>0</v>
      </c>
      <c r="CVO460" s="143">
        <f t="shared" si="189"/>
        <v>0</v>
      </c>
      <c r="CVP460" s="143">
        <f t="shared" si="189"/>
        <v>0</v>
      </c>
      <c r="CVQ460" s="143">
        <f t="shared" si="189"/>
        <v>0</v>
      </c>
      <c r="CVR460" s="143">
        <f t="shared" si="189"/>
        <v>0</v>
      </c>
      <c r="CVS460" s="143">
        <f t="shared" si="189"/>
        <v>0</v>
      </c>
      <c r="CVT460" s="143">
        <f t="shared" si="189"/>
        <v>0</v>
      </c>
      <c r="CVU460" s="143">
        <f t="shared" si="189"/>
        <v>0</v>
      </c>
      <c r="CVV460" s="143">
        <f t="shared" si="189"/>
        <v>0</v>
      </c>
      <c r="CVW460" s="143">
        <f t="shared" si="189"/>
        <v>0</v>
      </c>
      <c r="CVX460" s="143">
        <f t="shared" si="189"/>
        <v>0</v>
      </c>
      <c r="CVY460" s="143">
        <f t="shared" si="189"/>
        <v>0</v>
      </c>
      <c r="CVZ460" s="143">
        <f t="shared" si="189"/>
        <v>0</v>
      </c>
      <c r="CWA460" s="143">
        <f t="shared" si="189"/>
        <v>0</v>
      </c>
      <c r="CWB460" s="143">
        <f t="shared" si="189"/>
        <v>0</v>
      </c>
      <c r="CWC460" s="143">
        <f t="shared" ref="CWC460:CYN460" si="190">CWC436</f>
        <v>0</v>
      </c>
      <c r="CWD460" s="143">
        <f t="shared" si="190"/>
        <v>0</v>
      </c>
      <c r="CWE460" s="143">
        <f t="shared" si="190"/>
        <v>0</v>
      </c>
      <c r="CWF460" s="143">
        <f t="shared" si="190"/>
        <v>0</v>
      </c>
      <c r="CWG460" s="143">
        <f t="shared" si="190"/>
        <v>0</v>
      </c>
      <c r="CWH460" s="143">
        <f t="shared" si="190"/>
        <v>0</v>
      </c>
      <c r="CWI460" s="143">
        <f t="shared" si="190"/>
        <v>0</v>
      </c>
      <c r="CWJ460" s="143">
        <f t="shared" si="190"/>
        <v>0</v>
      </c>
      <c r="CWK460" s="143">
        <f t="shared" si="190"/>
        <v>0</v>
      </c>
      <c r="CWL460" s="143">
        <f t="shared" si="190"/>
        <v>0</v>
      </c>
      <c r="CWM460" s="143">
        <f t="shared" si="190"/>
        <v>0</v>
      </c>
      <c r="CWN460" s="143">
        <f t="shared" si="190"/>
        <v>0</v>
      </c>
      <c r="CWO460" s="143">
        <f t="shared" si="190"/>
        <v>0</v>
      </c>
      <c r="CWP460" s="143">
        <f t="shared" si="190"/>
        <v>0</v>
      </c>
      <c r="CWQ460" s="143">
        <f t="shared" si="190"/>
        <v>0</v>
      </c>
      <c r="CWR460" s="143">
        <f t="shared" si="190"/>
        <v>0</v>
      </c>
      <c r="CWS460" s="143">
        <f t="shared" si="190"/>
        <v>0</v>
      </c>
      <c r="CWT460" s="143">
        <f t="shared" si="190"/>
        <v>0</v>
      </c>
      <c r="CWU460" s="143">
        <f t="shared" si="190"/>
        <v>0</v>
      </c>
      <c r="CWV460" s="143">
        <f t="shared" si="190"/>
        <v>0</v>
      </c>
      <c r="CWW460" s="143">
        <f t="shared" si="190"/>
        <v>0</v>
      </c>
      <c r="CWX460" s="143">
        <f t="shared" si="190"/>
        <v>0</v>
      </c>
      <c r="CWY460" s="143">
        <f t="shared" si="190"/>
        <v>0</v>
      </c>
      <c r="CWZ460" s="143">
        <f t="shared" si="190"/>
        <v>0</v>
      </c>
      <c r="CXA460" s="143">
        <f t="shared" si="190"/>
        <v>0</v>
      </c>
      <c r="CXB460" s="143">
        <f t="shared" si="190"/>
        <v>0</v>
      </c>
      <c r="CXC460" s="143">
        <f t="shared" si="190"/>
        <v>0</v>
      </c>
      <c r="CXD460" s="143">
        <f t="shared" si="190"/>
        <v>0</v>
      </c>
      <c r="CXE460" s="143">
        <f t="shared" si="190"/>
        <v>0</v>
      </c>
      <c r="CXF460" s="143">
        <f t="shared" si="190"/>
        <v>0</v>
      </c>
      <c r="CXG460" s="143">
        <f t="shared" si="190"/>
        <v>0</v>
      </c>
      <c r="CXH460" s="143">
        <f t="shared" si="190"/>
        <v>0</v>
      </c>
      <c r="CXI460" s="143">
        <f t="shared" si="190"/>
        <v>0</v>
      </c>
      <c r="CXJ460" s="143">
        <f t="shared" si="190"/>
        <v>0</v>
      </c>
      <c r="CXK460" s="143">
        <f t="shared" si="190"/>
        <v>0</v>
      </c>
      <c r="CXL460" s="143">
        <f t="shared" si="190"/>
        <v>0</v>
      </c>
      <c r="CXM460" s="143">
        <f t="shared" si="190"/>
        <v>0</v>
      </c>
      <c r="CXN460" s="143">
        <f t="shared" si="190"/>
        <v>0</v>
      </c>
      <c r="CXO460" s="143">
        <f t="shared" si="190"/>
        <v>0</v>
      </c>
      <c r="CXP460" s="143">
        <f t="shared" si="190"/>
        <v>0</v>
      </c>
      <c r="CXQ460" s="143">
        <f t="shared" si="190"/>
        <v>0</v>
      </c>
      <c r="CXR460" s="143">
        <f t="shared" si="190"/>
        <v>0</v>
      </c>
      <c r="CXS460" s="143">
        <f t="shared" si="190"/>
        <v>0</v>
      </c>
      <c r="CXT460" s="143">
        <f t="shared" si="190"/>
        <v>0</v>
      </c>
      <c r="CXU460" s="143">
        <f t="shared" si="190"/>
        <v>0</v>
      </c>
      <c r="CXV460" s="143">
        <f t="shared" si="190"/>
        <v>0</v>
      </c>
      <c r="CXW460" s="143">
        <f t="shared" si="190"/>
        <v>0</v>
      </c>
      <c r="CXX460" s="143">
        <f t="shared" si="190"/>
        <v>0</v>
      </c>
      <c r="CXY460" s="143">
        <f t="shared" si="190"/>
        <v>0</v>
      </c>
      <c r="CXZ460" s="143">
        <f t="shared" si="190"/>
        <v>0</v>
      </c>
      <c r="CYA460" s="143">
        <f t="shared" si="190"/>
        <v>0</v>
      </c>
      <c r="CYB460" s="143">
        <f t="shared" si="190"/>
        <v>0</v>
      </c>
      <c r="CYC460" s="143">
        <f t="shared" si="190"/>
        <v>0</v>
      </c>
      <c r="CYD460" s="143">
        <f t="shared" si="190"/>
        <v>0</v>
      </c>
      <c r="CYE460" s="143">
        <f t="shared" si="190"/>
        <v>0</v>
      </c>
      <c r="CYF460" s="143">
        <f t="shared" si="190"/>
        <v>0</v>
      </c>
      <c r="CYG460" s="143">
        <f t="shared" si="190"/>
        <v>0</v>
      </c>
      <c r="CYH460" s="143">
        <f t="shared" si="190"/>
        <v>0</v>
      </c>
      <c r="CYI460" s="143">
        <f t="shared" si="190"/>
        <v>0</v>
      </c>
      <c r="CYJ460" s="143">
        <f t="shared" si="190"/>
        <v>0</v>
      </c>
      <c r="CYK460" s="143">
        <f t="shared" si="190"/>
        <v>0</v>
      </c>
      <c r="CYL460" s="143">
        <f t="shared" si="190"/>
        <v>0</v>
      </c>
      <c r="CYM460" s="143">
        <f t="shared" si="190"/>
        <v>0</v>
      </c>
      <c r="CYN460" s="143">
        <f t="shared" si="190"/>
        <v>0</v>
      </c>
      <c r="CYO460" s="143">
        <f t="shared" ref="CYO460:DAZ460" si="191">CYO436</f>
        <v>0</v>
      </c>
      <c r="CYP460" s="143">
        <f t="shared" si="191"/>
        <v>0</v>
      </c>
      <c r="CYQ460" s="143">
        <f t="shared" si="191"/>
        <v>0</v>
      </c>
      <c r="CYR460" s="143">
        <f t="shared" si="191"/>
        <v>0</v>
      </c>
      <c r="CYS460" s="143">
        <f t="shared" si="191"/>
        <v>0</v>
      </c>
      <c r="CYT460" s="143">
        <f t="shared" si="191"/>
        <v>0</v>
      </c>
      <c r="CYU460" s="143">
        <f t="shared" si="191"/>
        <v>0</v>
      </c>
      <c r="CYV460" s="143">
        <f t="shared" si="191"/>
        <v>0</v>
      </c>
      <c r="CYW460" s="143">
        <f t="shared" si="191"/>
        <v>0</v>
      </c>
      <c r="CYX460" s="143">
        <f t="shared" si="191"/>
        <v>0</v>
      </c>
      <c r="CYY460" s="143">
        <f t="shared" si="191"/>
        <v>0</v>
      </c>
      <c r="CYZ460" s="143">
        <f t="shared" si="191"/>
        <v>0</v>
      </c>
      <c r="CZA460" s="143">
        <f t="shared" si="191"/>
        <v>0</v>
      </c>
      <c r="CZB460" s="143">
        <f t="shared" si="191"/>
        <v>0</v>
      </c>
      <c r="CZC460" s="143">
        <f t="shared" si="191"/>
        <v>0</v>
      </c>
      <c r="CZD460" s="143">
        <f t="shared" si="191"/>
        <v>0</v>
      </c>
      <c r="CZE460" s="143">
        <f t="shared" si="191"/>
        <v>0</v>
      </c>
      <c r="CZF460" s="143">
        <f t="shared" si="191"/>
        <v>0</v>
      </c>
      <c r="CZG460" s="143">
        <f t="shared" si="191"/>
        <v>0</v>
      </c>
      <c r="CZH460" s="143">
        <f t="shared" si="191"/>
        <v>0</v>
      </c>
      <c r="CZI460" s="143">
        <f t="shared" si="191"/>
        <v>0</v>
      </c>
      <c r="CZJ460" s="143">
        <f t="shared" si="191"/>
        <v>0</v>
      </c>
      <c r="CZK460" s="143">
        <f t="shared" si="191"/>
        <v>0</v>
      </c>
      <c r="CZL460" s="143">
        <f t="shared" si="191"/>
        <v>0</v>
      </c>
      <c r="CZM460" s="143">
        <f t="shared" si="191"/>
        <v>0</v>
      </c>
      <c r="CZN460" s="143">
        <f t="shared" si="191"/>
        <v>0</v>
      </c>
      <c r="CZO460" s="143">
        <f t="shared" si="191"/>
        <v>0</v>
      </c>
      <c r="CZP460" s="143">
        <f t="shared" si="191"/>
        <v>0</v>
      </c>
      <c r="CZQ460" s="143">
        <f t="shared" si="191"/>
        <v>0</v>
      </c>
      <c r="CZR460" s="143">
        <f t="shared" si="191"/>
        <v>0</v>
      </c>
      <c r="CZS460" s="143">
        <f t="shared" si="191"/>
        <v>0</v>
      </c>
      <c r="CZT460" s="143">
        <f t="shared" si="191"/>
        <v>0</v>
      </c>
      <c r="CZU460" s="143">
        <f t="shared" si="191"/>
        <v>0</v>
      </c>
      <c r="CZV460" s="143">
        <f t="shared" si="191"/>
        <v>0</v>
      </c>
      <c r="CZW460" s="143">
        <f t="shared" si="191"/>
        <v>0</v>
      </c>
      <c r="CZX460" s="143">
        <f t="shared" si="191"/>
        <v>0</v>
      </c>
      <c r="CZY460" s="143">
        <f t="shared" si="191"/>
        <v>0</v>
      </c>
      <c r="CZZ460" s="143">
        <f t="shared" si="191"/>
        <v>0</v>
      </c>
      <c r="DAA460" s="143">
        <f t="shared" si="191"/>
        <v>0</v>
      </c>
      <c r="DAB460" s="143">
        <f t="shared" si="191"/>
        <v>0</v>
      </c>
      <c r="DAC460" s="143">
        <f t="shared" si="191"/>
        <v>0</v>
      </c>
      <c r="DAD460" s="143">
        <f t="shared" si="191"/>
        <v>0</v>
      </c>
      <c r="DAE460" s="143">
        <f t="shared" si="191"/>
        <v>0</v>
      </c>
      <c r="DAF460" s="143">
        <f t="shared" si="191"/>
        <v>0</v>
      </c>
      <c r="DAG460" s="143">
        <f t="shared" si="191"/>
        <v>0</v>
      </c>
      <c r="DAH460" s="143">
        <f t="shared" si="191"/>
        <v>0</v>
      </c>
      <c r="DAI460" s="143">
        <f t="shared" si="191"/>
        <v>0</v>
      </c>
      <c r="DAJ460" s="143">
        <f t="shared" si="191"/>
        <v>0</v>
      </c>
      <c r="DAK460" s="143">
        <f t="shared" si="191"/>
        <v>0</v>
      </c>
      <c r="DAL460" s="143">
        <f t="shared" si="191"/>
        <v>0</v>
      </c>
      <c r="DAM460" s="143">
        <f t="shared" si="191"/>
        <v>0</v>
      </c>
      <c r="DAN460" s="143">
        <f t="shared" si="191"/>
        <v>0</v>
      </c>
      <c r="DAO460" s="143">
        <f t="shared" si="191"/>
        <v>0</v>
      </c>
      <c r="DAP460" s="143">
        <f t="shared" si="191"/>
        <v>0</v>
      </c>
      <c r="DAQ460" s="143">
        <f t="shared" si="191"/>
        <v>0</v>
      </c>
      <c r="DAR460" s="143">
        <f t="shared" si="191"/>
        <v>0</v>
      </c>
      <c r="DAS460" s="143">
        <f t="shared" si="191"/>
        <v>0</v>
      </c>
      <c r="DAT460" s="143">
        <f t="shared" si="191"/>
        <v>0</v>
      </c>
      <c r="DAU460" s="143">
        <f t="shared" si="191"/>
        <v>0</v>
      </c>
      <c r="DAV460" s="143">
        <f t="shared" si="191"/>
        <v>0</v>
      </c>
      <c r="DAW460" s="143">
        <f t="shared" si="191"/>
        <v>0</v>
      </c>
      <c r="DAX460" s="143">
        <f t="shared" si="191"/>
        <v>0</v>
      </c>
      <c r="DAY460" s="143">
        <f t="shared" si="191"/>
        <v>0</v>
      </c>
      <c r="DAZ460" s="143">
        <f t="shared" si="191"/>
        <v>0</v>
      </c>
      <c r="DBA460" s="143">
        <f t="shared" ref="DBA460:DDL460" si="192">DBA436</f>
        <v>0</v>
      </c>
      <c r="DBB460" s="143">
        <f t="shared" si="192"/>
        <v>0</v>
      </c>
      <c r="DBC460" s="143">
        <f t="shared" si="192"/>
        <v>0</v>
      </c>
      <c r="DBD460" s="143">
        <f t="shared" si="192"/>
        <v>0</v>
      </c>
      <c r="DBE460" s="143">
        <f t="shared" si="192"/>
        <v>0</v>
      </c>
      <c r="DBF460" s="143">
        <f t="shared" si="192"/>
        <v>0</v>
      </c>
      <c r="DBG460" s="143">
        <f t="shared" si="192"/>
        <v>0</v>
      </c>
      <c r="DBH460" s="143">
        <f t="shared" si="192"/>
        <v>0</v>
      </c>
      <c r="DBI460" s="143">
        <f t="shared" si="192"/>
        <v>0</v>
      </c>
      <c r="DBJ460" s="143">
        <f t="shared" si="192"/>
        <v>0</v>
      </c>
      <c r="DBK460" s="143">
        <f t="shared" si="192"/>
        <v>0</v>
      </c>
      <c r="DBL460" s="143">
        <f t="shared" si="192"/>
        <v>0</v>
      </c>
      <c r="DBM460" s="143">
        <f t="shared" si="192"/>
        <v>0</v>
      </c>
      <c r="DBN460" s="143">
        <f t="shared" si="192"/>
        <v>0</v>
      </c>
      <c r="DBO460" s="143">
        <f t="shared" si="192"/>
        <v>0</v>
      </c>
      <c r="DBP460" s="143">
        <f t="shared" si="192"/>
        <v>0</v>
      </c>
      <c r="DBQ460" s="143">
        <f t="shared" si="192"/>
        <v>0</v>
      </c>
      <c r="DBR460" s="143">
        <f t="shared" si="192"/>
        <v>0</v>
      </c>
      <c r="DBS460" s="143">
        <f t="shared" si="192"/>
        <v>0</v>
      </c>
      <c r="DBT460" s="143">
        <f t="shared" si="192"/>
        <v>0</v>
      </c>
      <c r="DBU460" s="143">
        <f t="shared" si="192"/>
        <v>0</v>
      </c>
      <c r="DBV460" s="143">
        <f t="shared" si="192"/>
        <v>0</v>
      </c>
      <c r="DBW460" s="143">
        <f t="shared" si="192"/>
        <v>0</v>
      </c>
      <c r="DBX460" s="143">
        <f t="shared" si="192"/>
        <v>0</v>
      </c>
      <c r="DBY460" s="143">
        <f t="shared" si="192"/>
        <v>0</v>
      </c>
      <c r="DBZ460" s="143">
        <f t="shared" si="192"/>
        <v>0</v>
      </c>
      <c r="DCA460" s="143">
        <f t="shared" si="192"/>
        <v>0</v>
      </c>
      <c r="DCB460" s="143">
        <f t="shared" si="192"/>
        <v>0</v>
      </c>
      <c r="DCC460" s="143">
        <f t="shared" si="192"/>
        <v>0</v>
      </c>
      <c r="DCD460" s="143">
        <f t="shared" si="192"/>
        <v>0</v>
      </c>
      <c r="DCE460" s="143">
        <f t="shared" si="192"/>
        <v>0</v>
      </c>
      <c r="DCF460" s="143">
        <f t="shared" si="192"/>
        <v>0</v>
      </c>
      <c r="DCG460" s="143">
        <f t="shared" si="192"/>
        <v>0</v>
      </c>
      <c r="DCH460" s="143">
        <f t="shared" si="192"/>
        <v>0</v>
      </c>
      <c r="DCI460" s="143">
        <f t="shared" si="192"/>
        <v>0</v>
      </c>
      <c r="DCJ460" s="143">
        <f t="shared" si="192"/>
        <v>0</v>
      </c>
      <c r="DCK460" s="143">
        <f t="shared" si="192"/>
        <v>0</v>
      </c>
      <c r="DCL460" s="143">
        <f t="shared" si="192"/>
        <v>0</v>
      </c>
      <c r="DCM460" s="143">
        <f t="shared" si="192"/>
        <v>0</v>
      </c>
      <c r="DCN460" s="143">
        <f t="shared" si="192"/>
        <v>0</v>
      </c>
      <c r="DCO460" s="143">
        <f t="shared" si="192"/>
        <v>0</v>
      </c>
      <c r="DCP460" s="143">
        <f t="shared" si="192"/>
        <v>0</v>
      </c>
      <c r="DCQ460" s="143">
        <f t="shared" si="192"/>
        <v>0</v>
      </c>
      <c r="DCR460" s="143">
        <f t="shared" si="192"/>
        <v>0</v>
      </c>
      <c r="DCS460" s="143">
        <f t="shared" si="192"/>
        <v>0</v>
      </c>
      <c r="DCT460" s="143">
        <f t="shared" si="192"/>
        <v>0</v>
      </c>
      <c r="DCU460" s="143">
        <f t="shared" si="192"/>
        <v>0</v>
      </c>
      <c r="DCV460" s="143">
        <f t="shared" si="192"/>
        <v>0</v>
      </c>
      <c r="DCW460" s="143">
        <f t="shared" si="192"/>
        <v>0</v>
      </c>
      <c r="DCX460" s="143">
        <f t="shared" si="192"/>
        <v>0</v>
      </c>
      <c r="DCY460" s="143">
        <f t="shared" si="192"/>
        <v>0</v>
      </c>
      <c r="DCZ460" s="143">
        <f t="shared" si="192"/>
        <v>0</v>
      </c>
      <c r="DDA460" s="143">
        <f t="shared" si="192"/>
        <v>0</v>
      </c>
      <c r="DDB460" s="143">
        <f t="shared" si="192"/>
        <v>0</v>
      </c>
      <c r="DDC460" s="143">
        <f t="shared" si="192"/>
        <v>0</v>
      </c>
      <c r="DDD460" s="143">
        <f t="shared" si="192"/>
        <v>0</v>
      </c>
      <c r="DDE460" s="143">
        <f t="shared" si="192"/>
        <v>0</v>
      </c>
      <c r="DDF460" s="143">
        <f t="shared" si="192"/>
        <v>0</v>
      </c>
      <c r="DDG460" s="143">
        <f t="shared" si="192"/>
        <v>0</v>
      </c>
      <c r="DDH460" s="143">
        <f t="shared" si="192"/>
        <v>0</v>
      </c>
      <c r="DDI460" s="143">
        <f t="shared" si="192"/>
        <v>0</v>
      </c>
      <c r="DDJ460" s="143">
        <f t="shared" si="192"/>
        <v>0</v>
      </c>
      <c r="DDK460" s="143">
        <f t="shared" si="192"/>
        <v>0</v>
      </c>
      <c r="DDL460" s="143">
        <f t="shared" si="192"/>
        <v>0</v>
      </c>
      <c r="DDM460" s="143">
        <f t="shared" ref="DDM460:DFX460" si="193">DDM436</f>
        <v>0</v>
      </c>
      <c r="DDN460" s="143">
        <f t="shared" si="193"/>
        <v>0</v>
      </c>
      <c r="DDO460" s="143">
        <f t="shared" si="193"/>
        <v>0</v>
      </c>
      <c r="DDP460" s="143">
        <f t="shared" si="193"/>
        <v>0</v>
      </c>
      <c r="DDQ460" s="143">
        <f t="shared" si="193"/>
        <v>0</v>
      </c>
      <c r="DDR460" s="143">
        <f t="shared" si="193"/>
        <v>0</v>
      </c>
      <c r="DDS460" s="143">
        <f t="shared" si="193"/>
        <v>0</v>
      </c>
      <c r="DDT460" s="143">
        <f t="shared" si="193"/>
        <v>0</v>
      </c>
      <c r="DDU460" s="143">
        <f t="shared" si="193"/>
        <v>0</v>
      </c>
      <c r="DDV460" s="143">
        <f t="shared" si="193"/>
        <v>0</v>
      </c>
      <c r="DDW460" s="143">
        <f t="shared" si="193"/>
        <v>0</v>
      </c>
      <c r="DDX460" s="143">
        <f t="shared" si="193"/>
        <v>0</v>
      </c>
      <c r="DDY460" s="143">
        <f t="shared" si="193"/>
        <v>0</v>
      </c>
      <c r="DDZ460" s="143">
        <f t="shared" si="193"/>
        <v>0</v>
      </c>
      <c r="DEA460" s="143">
        <f t="shared" si="193"/>
        <v>0</v>
      </c>
      <c r="DEB460" s="143">
        <f t="shared" si="193"/>
        <v>0</v>
      </c>
      <c r="DEC460" s="143">
        <f t="shared" si="193"/>
        <v>0</v>
      </c>
      <c r="DED460" s="143">
        <f t="shared" si="193"/>
        <v>0</v>
      </c>
      <c r="DEE460" s="143">
        <f t="shared" si="193"/>
        <v>0</v>
      </c>
      <c r="DEF460" s="143">
        <f t="shared" si="193"/>
        <v>0</v>
      </c>
      <c r="DEG460" s="143">
        <f t="shared" si="193"/>
        <v>0</v>
      </c>
      <c r="DEH460" s="143">
        <f t="shared" si="193"/>
        <v>0</v>
      </c>
      <c r="DEI460" s="143">
        <f t="shared" si="193"/>
        <v>0</v>
      </c>
      <c r="DEJ460" s="143">
        <f t="shared" si="193"/>
        <v>0</v>
      </c>
      <c r="DEK460" s="143">
        <f t="shared" si="193"/>
        <v>0</v>
      </c>
      <c r="DEL460" s="143">
        <f t="shared" si="193"/>
        <v>0</v>
      </c>
      <c r="DEM460" s="143">
        <f t="shared" si="193"/>
        <v>0</v>
      </c>
      <c r="DEN460" s="143">
        <f t="shared" si="193"/>
        <v>0</v>
      </c>
      <c r="DEO460" s="143">
        <f t="shared" si="193"/>
        <v>0</v>
      </c>
      <c r="DEP460" s="143">
        <f t="shared" si="193"/>
        <v>0</v>
      </c>
      <c r="DEQ460" s="143">
        <f t="shared" si="193"/>
        <v>0</v>
      </c>
      <c r="DER460" s="143">
        <f t="shared" si="193"/>
        <v>0</v>
      </c>
      <c r="DES460" s="143">
        <f t="shared" si="193"/>
        <v>0</v>
      </c>
      <c r="DET460" s="143">
        <f t="shared" si="193"/>
        <v>0</v>
      </c>
      <c r="DEU460" s="143">
        <f t="shared" si="193"/>
        <v>0</v>
      </c>
      <c r="DEV460" s="143">
        <f t="shared" si="193"/>
        <v>0</v>
      </c>
      <c r="DEW460" s="143">
        <f t="shared" si="193"/>
        <v>0</v>
      </c>
      <c r="DEX460" s="143">
        <f t="shared" si="193"/>
        <v>0</v>
      </c>
      <c r="DEY460" s="143">
        <f t="shared" si="193"/>
        <v>0</v>
      </c>
      <c r="DEZ460" s="143">
        <f t="shared" si="193"/>
        <v>0</v>
      </c>
      <c r="DFA460" s="143">
        <f t="shared" si="193"/>
        <v>0</v>
      </c>
      <c r="DFB460" s="143">
        <f t="shared" si="193"/>
        <v>0</v>
      </c>
      <c r="DFC460" s="143">
        <f t="shared" si="193"/>
        <v>0</v>
      </c>
      <c r="DFD460" s="143">
        <f t="shared" si="193"/>
        <v>0</v>
      </c>
      <c r="DFE460" s="143">
        <f t="shared" si="193"/>
        <v>0</v>
      </c>
      <c r="DFF460" s="143">
        <f t="shared" si="193"/>
        <v>0</v>
      </c>
      <c r="DFG460" s="143">
        <f t="shared" si="193"/>
        <v>0</v>
      </c>
      <c r="DFH460" s="143">
        <f t="shared" si="193"/>
        <v>0</v>
      </c>
      <c r="DFI460" s="143">
        <f t="shared" si="193"/>
        <v>0</v>
      </c>
      <c r="DFJ460" s="143">
        <f t="shared" si="193"/>
        <v>0</v>
      </c>
      <c r="DFK460" s="143">
        <f t="shared" si="193"/>
        <v>0</v>
      </c>
      <c r="DFL460" s="143">
        <f t="shared" si="193"/>
        <v>0</v>
      </c>
      <c r="DFM460" s="143">
        <f t="shared" si="193"/>
        <v>0</v>
      </c>
      <c r="DFN460" s="143">
        <f t="shared" si="193"/>
        <v>0</v>
      </c>
      <c r="DFO460" s="143">
        <f t="shared" si="193"/>
        <v>0</v>
      </c>
      <c r="DFP460" s="143">
        <f t="shared" si="193"/>
        <v>0</v>
      </c>
      <c r="DFQ460" s="143">
        <f t="shared" si="193"/>
        <v>0</v>
      </c>
      <c r="DFR460" s="143">
        <f t="shared" si="193"/>
        <v>0</v>
      </c>
      <c r="DFS460" s="143">
        <f t="shared" si="193"/>
        <v>0</v>
      </c>
      <c r="DFT460" s="143">
        <f t="shared" si="193"/>
        <v>0</v>
      </c>
      <c r="DFU460" s="143">
        <f t="shared" si="193"/>
        <v>0</v>
      </c>
      <c r="DFV460" s="143">
        <f t="shared" si="193"/>
        <v>0</v>
      </c>
      <c r="DFW460" s="143">
        <f t="shared" si="193"/>
        <v>0</v>
      </c>
      <c r="DFX460" s="143">
        <f t="shared" si="193"/>
        <v>0</v>
      </c>
      <c r="DFY460" s="143">
        <f t="shared" ref="DFY460:DIJ460" si="194">DFY436</f>
        <v>0</v>
      </c>
      <c r="DFZ460" s="143">
        <f t="shared" si="194"/>
        <v>0</v>
      </c>
      <c r="DGA460" s="143">
        <f t="shared" si="194"/>
        <v>0</v>
      </c>
      <c r="DGB460" s="143">
        <f t="shared" si="194"/>
        <v>0</v>
      </c>
      <c r="DGC460" s="143">
        <f t="shared" si="194"/>
        <v>0</v>
      </c>
      <c r="DGD460" s="143">
        <f t="shared" si="194"/>
        <v>0</v>
      </c>
      <c r="DGE460" s="143">
        <f t="shared" si="194"/>
        <v>0</v>
      </c>
      <c r="DGF460" s="143">
        <f t="shared" si="194"/>
        <v>0</v>
      </c>
      <c r="DGG460" s="143">
        <f t="shared" si="194"/>
        <v>0</v>
      </c>
      <c r="DGH460" s="143">
        <f t="shared" si="194"/>
        <v>0</v>
      </c>
      <c r="DGI460" s="143">
        <f t="shared" si="194"/>
        <v>0</v>
      </c>
      <c r="DGJ460" s="143">
        <f t="shared" si="194"/>
        <v>0</v>
      </c>
      <c r="DGK460" s="143">
        <f t="shared" si="194"/>
        <v>0</v>
      </c>
      <c r="DGL460" s="143">
        <f t="shared" si="194"/>
        <v>0</v>
      </c>
      <c r="DGM460" s="143">
        <f t="shared" si="194"/>
        <v>0</v>
      </c>
      <c r="DGN460" s="143">
        <f t="shared" si="194"/>
        <v>0</v>
      </c>
      <c r="DGO460" s="143">
        <f t="shared" si="194"/>
        <v>0</v>
      </c>
      <c r="DGP460" s="143">
        <f t="shared" si="194"/>
        <v>0</v>
      </c>
      <c r="DGQ460" s="143">
        <f t="shared" si="194"/>
        <v>0</v>
      </c>
      <c r="DGR460" s="143">
        <f t="shared" si="194"/>
        <v>0</v>
      </c>
      <c r="DGS460" s="143">
        <f t="shared" si="194"/>
        <v>0</v>
      </c>
      <c r="DGT460" s="143">
        <f t="shared" si="194"/>
        <v>0</v>
      </c>
      <c r="DGU460" s="143">
        <f t="shared" si="194"/>
        <v>0</v>
      </c>
      <c r="DGV460" s="143">
        <f t="shared" si="194"/>
        <v>0</v>
      </c>
      <c r="DGW460" s="143">
        <f t="shared" si="194"/>
        <v>0</v>
      </c>
      <c r="DGX460" s="143">
        <f t="shared" si="194"/>
        <v>0</v>
      </c>
      <c r="DGY460" s="143">
        <f t="shared" si="194"/>
        <v>0</v>
      </c>
      <c r="DGZ460" s="143">
        <f t="shared" si="194"/>
        <v>0</v>
      </c>
      <c r="DHA460" s="143">
        <f t="shared" si="194"/>
        <v>0</v>
      </c>
      <c r="DHB460" s="143">
        <f t="shared" si="194"/>
        <v>0</v>
      </c>
      <c r="DHC460" s="143">
        <f t="shared" si="194"/>
        <v>0</v>
      </c>
      <c r="DHD460" s="143">
        <f t="shared" si="194"/>
        <v>0</v>
      </c>
      <c r="DHE460" s="143">
        <f t="shared" si="194"/>
        <v>0</v>
      </c>
      <c r="DHF460" s="143">
        <f t="shared" si="194"/>
        <v>0</v>
      </c>
      <c r="DHG460" s="143">
        <f t="shared" si="194"/>
        <v>0</v>
      </c>
      <c r="DHH460" s="143">
        <f t="shared" si="194"/>
        <v>0</v>
      </c>
      <c r="DHI460" s="143">
        <f t="shared" si="194"/>
        <v>0</v>
      </c>
      <c r="DHJ460" s="143">
        <f t="shared" si="194"/>
        <v>0</v>
      </c>
      <c r="DHK460" s="143">
        <f t="shared" si="194"/>
        <v>0</v>
      </c>
      <c r="DHL460" s="143">
        <f t="shared" si="194"/>
        <v>0</v>
      </c>
      <c r="DHM460" s="143">
        <f t="shared" si="194"/>
        <v>0</v>
      </c>
      <c r="DHN460" s="143">
        <f t="shared" si="194"/>
        <v>0</v>
      </c>
      <c r="DHO460" s="143">
        <f t="shared" si="194"/>
        <v>0</v>
      </c>
      <c r="DHP460" s="143">
        <f t="shared" si="194"/>
        <v>0</v>
      </c>
      <c r="DHQ460" s="143">
        <f t="shared" si="194"/>
        <v>0</v>
      </c>
      <c r="DHR460" s="143">
        <f t="shared" si="194"/>
        <v>0</v>
      </c>
      <c r="DHS460" s="143">
        <f t="shared" si="194"/>
        <v>0</v>
      </c>
      <c r="DHT460" s="143">
        <f t="shared" si="194"/>
        <v>0</v>
      </c>
      <c r="DHU460" s="143">
        <f t="shared" si="194"/>
        <v>0</v>
      </c>
      <c r="DHV460" s="143">
        <f t="shared" si="194"/>
        <v>0</v>
      </c>
      <c r="DHW460" s="143">
        <f t="shared" si="194"/>
        <v>0</v>
      </c>
      <c r="DHX460" s="143">
        <f t="shared" si="194"/>
        <v>0</v>
      </c>
      <c r="DHY460" s="143">
        <f t="shared" si="194"/>
        <v>0</v>
      </c>
      <c r="DHZ460" s="143">
        <f t="shared" si="194"/>
        <v>0</v>
      </c>
      <c r="DIA460" s="143">
        <f t="shared" si="194"/>
        <v>0</v>
      </c>
      <c r="DIB460" s="143">
        <f t="shared" si="194"/>
        <v>0</v>
      </c>
      <c r="DIC460" s="143">
        <f t="shared" si="194"/>
        <v>0</v>
      </c>
      <c r="DID460" s="143">
        <f t="shared" si="194"/>
        <v>0</v>
      </c>
      <c r="DIE460" s="143">
        <f t="shared" si="194"/>
        <v>0</v>
      </c>
      <c r="DIF460" s="143">
        <f t="shared" si="194"/>
        <v>0</v>
      </c>
      <c r="DIG460" s="143">
        <f t="shared" si="194"/>
        <v>0</v>
      </c>
      <c r="DIH460" s="143">
        <f t="shared" si="194"/>
        <v>0</v>
      </c>
      <c r="DII460" s="143">
        <f t="shared" si="194"/>
        <v>0</v>
      </c>
      <c r="DIJ460" s="143">
        <f t="shared" si="194"/>
        <v>0</v>
      </c>
      <c r="DIK460" s="143">
        <f t="shared" ref="DIK460:DKV460" si="195">DIK436</f>
        <v>0</v>
      </c>
      <c r="DIL460" s="143">
        <f t="shared" si="195"/>
        <v>0</v>
      </c>
      <c r="DIM460" s="143">
        <f t="shared" si="195"/>
        <v>0</v>
      </c>
      <c r="DIN460" s="143">
        <f t="shared" si="195"/>
        <v>0</v>
      </c>
      <c r="DIO460" s="143">
        <f t="shared" si="195"/>
        <v>0</v>
      </c>
      <c r="DIP460" s="143">
        <f t="shared" si="195"/>
        <v>0</v>
      </c>
      <c r="DIQ460" s="143">
        <f t="shared" si="195"/>
        <v>0</v>
      </c>
      <c r="DIR460" s="143">
        <f t="shared" si="195"/>
        <v>0</v>
      </c>
      <c r="DIS460" s="143">
        <f t="shared" si="195"/>
        <v>0</v>
      </c>
      <c r="DIT460" s="143">
        <f t="shared" si="195"/>
        <v>0</v>
      </c>
      <c r="DIU460" s="143">
        <f t="shared" si="195"/>
        <v>0</v>
      </c>
      <c r="DIV460" s="143">
        <f t="shared" si="195"/>
        <v>0</v>
      </c>
      <c r="DIW460" s="143">
        <f t="shared" si="195"/>
        <v>0</v>
      </c>
      <c r="DIX460" s="143">
        <f t="shared" si="195"/>
        <v>0</v>
      </c>
      <c r="DIY460" s="143">
        <f t="shared" si="195"/>
        <v>0</v>
      </c>
      <c r="DIZ460" s="143">
        <f t="shared" si="195"/>
        <v>0</v>
      </c>
      <c r="DJA460" s="143">
        <f t="shared" si="195"/>
        <v>0</v>
      </c>
      <c r="DJB460" s="143">
        <f t="shared" si="195"/>
        <v>0</v>
      </c>
      <c r="DJC460" s="143">
        <f t="shared" si="195"/>
        <v>0</v>
      </c>
      <c r="DJD460" s="143">
        <f t="shared" si="195"/>
        <v>0</v>
      </c>
      <c r="DJE460" s="143">
        <f t="shared" si="195"/>
        <v>0</v>
      </c>
      <c r="DJF460" s="143">
        <f t="shared" si="195"/>
        <v>0</v>
      </c>
      <c r="DJG460" s="143">
        <f t="shared" si="195"/>
        <v>0</v>
      </c>
      <c r="DJH460" s="143">
        <f t="shared" si="195"/>
        <v>0</v>
      </c>
      <c r="DJI460" s="143">
        <f t="shared" si="195"/>
        <v>0</v>
      </c>
      <c r="DJJ460" s="143">
        <f t="shared" si="195"/>
        <v>0</v>
      </c>
      <c r="DJK460" s="143">
        <f t="shared" si="195"/>
        <v>0</v>
      </c>
      <c r="DJL460" s="143">
        <f t="shared" si="195"/>
        <v>0</v>
      </c>
      <c r="DJM460" s="143">
        <f t="shared" si="195"/>
        <v>0</v>
      </c>
      <c r="DJN460" s="143">
        <f t="shared" si="195"/>
        <v>0</v>
      </c>
      <c r="DJO460" s="143">
        <f t="shared" si="195"/>
        <v>0</v>
      </c>
      <c r="DJP460" s="143">
        <f t="shared" si="195"/>
        <v>0</v>
      </c>
      <c r="DJQ460" s="143">
        <f t="shared" si="195"/>
        <v>0</v>
      </c>
      <c r="DJR460" s="143">
        <f t="shared" si="195"/>
        <v>0</v>
      </c>
      <c r="DJS460" s="143">
        <f t="shared" si="195"/>
        <v>0</v>
      </c>
      <c r="DJT460" s="143">
        <f t="shared" si="195"/>
        <v>0</v>
      </c>
      <c r="DJU460" s="143">
        <f t="shared" si="195"/>
        <v>0</v>
      </c>
      <c r="DJV460" s="143">
        <f t="shared" si="195"/>
        <v>0</v>
      </c>
      <c r="DJW460" s="143">
        <f t="shared" si="195"/>
        <v>0</v>
      </c>
      <c r="DJX460" s="143">
        <f t="shared" si="195"/>
        <v>0</v>
      </c>
      <c r="DJY460" s="143">
        <f t="shared" si="195"/>
        <v>0</v>
      </c>
      <c r="DJZ460" s="143">
        <f t="shared" si="195"/>
        <v>0</v>
      </c>
      <c r="DKA460" s="143">
        <f t="shared" si="195"/>
        <v>0</v>
      </c>
      <c r="DKB460" s="143">
        <f t="shared" si="195"/>
        <v>0</v>
      </c>
      <c r="DKC460" s="143">
        <f t="shared" si="195"/>
        <v>0</v>
      </c>
      <c r="DKD460" s="143">
        <f t="shared" si="195"/>
        <v>0</v>
      </c>
      <c r="DKE460" s="143">
        <f t="shared" si="195"/>
        <v>0</v>
      </c>
      <c r="DKF460" s="143">
        <f t="shared" si="195"/>
        <v>0</v>
      </c>
      <c r="DKG460" s="143">
        <f t="shared" si="195"/>
        <v>0</v>
      </c>
      <c r="DKH460" s="143">
        <f t="shared" si="195"/>
        <v>0</v>
      </c>
      <c r="DKI460" s="143">
        <f t="shared" si="195"/>
        <v>0</v>
      </c>
      <c r="DKJ460" s="143">
        <f t="shared" si="195"/>
        <v>0</v>
      </c>
      <c r="DKK460" s="143">
        <f t="shared" si="195"/>
        <v>0</v>
      </c>
      <c r="DKL460" s="143">
        <f t="shared" si="195"/>
        <v>0</v>
      </c>
      <c r="DKM460" s="143">
        <f t="shared" si="195"/>
        <v>0</v>
      </c>
      <c r="DKN460" s="143">
        <f t="shared" si="195"/>
        <v>0</v>
      </c>
      <c r="DKO460" s="143">
        <f t="shared" si="195"/>
        <v>0</v>
      </c>
      <c r="DKP460" s="143">
        <f t="shared" si="195"/>
        <v>0</v>
      </c>
      <c r="DKQ460" s="143">
        <f t="shared" si="195"/>
        <v>0</v>
      </c>
      <c r="DKR460" s="143">
        <f t="shared" si="195"/>
        <v>0</v>
      </c>
      <c r="DKS460" s="143">
        <f t="shared" si="195"/>
        <v>0</v>
      </c>
      <c r="DKT460" s="143">
        <f t="shared" si="195"/>
        <v>0</v>
      </c>
      <c r="DKU460" s="143">
        <f t="shared" si="195"/>
        <v>0</v>
      </c>
      <c r="DKV460" s="143">
        <f t="shared" si="195"/>
        <v>0</v>
      </c>
      <c r="DKW460" s="143">
        <f t="shared" ref="DKW460:DNH460" si="196">DKW436</f>
        <v>0</v>
      </c>
      <c r="DKX460" s="143">
        <f t="shared" si="196"/>
        <v>0</v>
      </c>
      <c r="DKY460" s="143">
        <f t="shared" si="196"/>
        <v>0</v>
      </c>
      <c r="DKZ460" s="143">
        <f t="shared" si="196"/>
        <v>0</v>
      </c>
      <c r="DLA460" s="143">
        <f t="shared" si="196"/>
        <v>0</v>
      </c>
      <c r="DLB460" s="143">
        <f t="shared" si="196"/>
        <v>0</v>
      </c>
      <c r="DLC460" s="143">
        <f t="shared" si="196"/>
        <v>0</v>
      </c>
      <c r="DLD460" s="143">
        <f t="shared" si="196"/>
        <v>0</v>
      </c>
      <c r="DLE460" s="143">
        <f t="shared" si="196"/>
        <v>0</v>
      </c>
      <c r="DLF460" s="143">
        <f t="shared" si="196"/>
        <v>0</v>
      </c>
      <c r="DLG460" s="143">
        <f t="shared" si="196"/>
        <v>0</v>
      </c>
      <c r="DLH460" s="143">
        <f t="shared" si="196"/>
        <v>0</v>
      </c>
      <c r="DLI460" s="143">
        <f t="shared" si="196"/>
        <v>0</v>
      </c>
      <c r="DLJ460" s="143">
        <f t="shared" si="196"/>
        <v>0</v>
      </c>
      <c r="DLK460" s="143">
        <f t="shared" si="196"/>
        <v>0</v>
      </c>
      <c r="DLL460" s="143">
        <f t="shared" si="196"/>
        <v>0</v>
      </c>
      <c r="DLM460" s="143">
        <f t="shared" si="196"/>
        <v>0</v>
      </c>
      <c r="DLN460" s="143">
        <f t="shared" si="196"/>
        <v>0</v>
      </c>
      <c r="DLO460" s="143">
        <f t="shared" si="196"/>
        <v>0</v>
      </c>
      <c r="DLP460" s="143">
        <f t="shared" si="196"/>
        <v>0</v>
      </c>
      <c r="DLQ460" s="143">
        <f t="shared" si="196"/>
        <v>0</v>
      </c>
      <c r="DLR460" s="143">
        <f t="shared" si="196"/>
        <v>0</v>
      </c>
      <c r="DLS460" s="143">
        <f t="shared" si="196"/>
        <v>0</v>
      </c>
      <c r="DLT460" s="143">
        <f t="shared" si="196"/>
        <v>0</v>
      </c>
      <c r="DLU460" s="143">
        <f t="shared" si="196"/>
        <v>0</v>
      </c>
      <c r="DLV460" s="143">
        <f t="shared" si="196"/>
        <v>0</v>
      </c>
      <c r="DLW460" s="143">
        <f t="shared" si="196"/>
        <v>0</v>
      </c>
      <c r="DLX460" s="143">
        <f t="shared" si="196"/>
        <v>0</v>
      </c>
      <c r="DLY460" s="143">
        <f t="shared" si="196"/>
        <v>0</v>
      </c>
      <c r="DLZ460" s="143">
        <f t="shared" si="196"/>
        <v>0</v>
      </c>
      <c r="DMA460" s="143">
        <f t="shared" si="196"/>
        <v>0</v>
      </c>
      <c r="DMB460" s="143">
        <f t="shared" si="196"/>
        <v>0</v>
      </c>
      <c r="DMC460" s="143">
        <f t="shared" si="196"/>
        <v>0</v>
      </c>
      <c r="DMD460" s="143">
        <f t="shared" si="196"/>
        <v>0</v>
      </c>
      <c r="DME460" s="143">
        <f t="shared" si="196"/>
        <v>0</v>
      </c>
      <c r="DMF460" s="143">
        <f t="shared" si="196"/>
        <v>0</v>
      </c>
      <c r="DMG460" s="143">
        <f t="shared" si="196"/>
        <v>0</v>
      </c>
      <c r="DMH460" s="143">
        <f t="shared" si="196"/>
        <v>0</v>
      </c>
      <c r="DMI460" s="143">
        <f t="shared" si="196"/>
        <v>0</v>
      </c>
      <c r="DMJ460" s="143">
        <f t="shared" si="196"/>
        <v>0</v>
      </c>
      <c r="DMK460" s="143">
        <f t="shared" si="196"/>
        <v>0</v>
      </c>
      <c r="DML460" s="143">
        <f t="shared" si="196"/>
        <v>0</v>
      </c>
      <c r="DMM460" s="143">
        <f t="shared" si="196"/>
        <v>0</v>
      </c>
      <c r="DMN460" s="143">
        <f t="shared" si="196"/>
        <v>0</v>
      </c>
      <c r="DMO460" s="143">
        <f t="shared" si="196"/>
        <v>0</v>
      </c>
      <c r="DMP460" s="143">
        <f t="shared" si="196"/>
        <v>0</v>
      </c>
      <c r="DMQ460" s="143">
        <f t="shared" si="196"/>
        <v>0</v>
      </c>
      <c r="DMR460" s="143">
        <f t="shared" si="196"/>
        <v>0</v>
      </c>
      <c r="DMS460" s="143">
        <f t="shared" si="196"/>
        <v>0</v>
      </c>
      <c r="DMT460" s="143">
        <f t="shared" si="196"/>
        <v>0</v>
      </c>
      <c r="DMU460" s="143">
        <f t="shared" si="196"/>
        <v>0</v>
      </c>
      <c r="DMV460" s="143">
        <f t="shared" si="196"/>
        <v>0</v>
      </c>
      <c r="DMW460" s="143">
        <f t="shared" si="196"/>
        <v>0</v>
      </c>
      <c r="DMX460" s="143">
        <f t="shared" si="196"/>
        <v>0</v>
      </c>
      <c r="DMY460" s="143">
        <f t="shared" si="196"/>
        <v>0</v>
      </c>
      <c r="DMZ460" s="143">
        <f t="shared" si="196"/>
        <v>0</v>
      </c>
      <c r="DNA460" s="143">
        <f t="shared" si="196"/>
        <v>0</v>
      </c>
      <c r="DNB460" s="143">
        <f t="shared" si="196"/>
        <v>0</v>
      </c>
      <c r="DNC460" s="143">
        <f t="shared" si="196"/>
        <v>0</v>
      </c>
      <c r="DND460" s="143">
        <f t="shared" si="196"/>
        <v>0</v>
      </c>
      <c r="DNE460" s="143">
        <f t="shared" si="196"/>
        <v>0</v>
      </c>
      <c r="DNF460" s="143">
        <f t="shared" si="196"/>
        <v>0</v>
      </c>
      <c r="DNG460" s="143">
        <f t="shared" si="196"/>
        <v>0</v>
      </c>
      <c r="DNH460" s="143">
        <f t="shared" si="196"/>
        <v>0</v>
      </c>
      <c r="DNI460" s="143">
        <f t="shared" ref="DNI460:DPT460" si="197">DNI436</f>
        <v>0</v>
      </c>
      <c r="DNJ460" s="143">
        <f t="shared" si="197"/>
        <v>0</v>
      </c>
      <c r="DNK460" s="143">
        <f t="shared" si="197"/>
        <v>0</v>
      </c>
      <c r="DNL460" s="143">
        <f t="shared" si="197"/>
        <v>0</v>
      </c>
      <c r="DNM460" s="143">
        <f t="shared" si="197"/>
        <v>0</v>
      </c>
      <c r="DNN460" s="143">
        <f t="shared" si="197"/>
        <v>0</v>
      </c>
      <c r="DNO460" s="143">
        <f t="shared" si="197"/>
        <v>0</v>
      </c>
      <c r="DNP460" s="143">
        <f t="shared" si="197"/>
        <v>0</v>
      </c>
      <c r="DNQ460" s="143">
        <f t="shared" si="197"/>
        <v>0</v>
      </c>
      <c r="DNR460" s="143">
        <f t="shared" si="197"/>
        <v>0</v>
      </c>
      <c r="DNS460" s="143">
        <f t="shared" si="197"/>
        <v>0</v>
      </c>
      <c r="DNT460" s="143">
        <f t="shared" si="197"/>
        <v>0</v>
      </c>
      <c r="DNU460" s="143">
        <f t="shared" si="197"/>
        <v>0</v>
      </c>
      <c r="DNV460" s="143">
        <f t="shared" si="197"/>
        <v>0</v>
      </c>
      <c r="DNW460" s="143">
        <f t="shared" si="197"/>
        <v>0</v>
      </c>
      <c r="DNX460" s="143">
        <f t="shared" si="197"/>
        <v>0</v>
      </c>
      <c r="DNY460" s="143">
        <f t="shared" si="197"/>
        <v>0</v>
      </c>
      <c r="DNZ460" s="143">
        <f t="shared" si="197"/>
        <v>0</v>
      </c>
      <c r="DOA460" s="143">
        <f t="shared" si="197"/>
        <v>0</v>
      </c>
      <c r="DOB460" s="143">
        <f t="shared" si="197"/>
        <v>0</v>
      </c>
      <c r="DOC460" s="143">
        <f t="shared" si="197"/>
        <v>0</v>
      </c>
      <c r="DOD460" s="143">
        <f t="shared" si="197"/>
        <v>0</v>
      </c>
      <c r="DOE460" s="143">
        <f t="shared" si="197"/>
        <v>0</v>
      </c>
      <c r="DOF460" s="143">
        <f t="shared" si="197"/>
        <v>0</v>
      </c>
      <c r="DOG460" s="143">
        <f t="shared" si="197"/>
        <v>0</v>
      </c>
      <c r="DOH460" s="143">
        <f t="shared" si="197"/>
        <v>0</v>
      </c>
      <c r="DOI460" s="143">
        <f t="shared" si="197"/>
        <v>0</v>
      </c>
      <c r="DOJ460" s="143">
        <f t="shared" si="197"/>
        <v>0</v>
      </c>
      <c r="DOK460" s="143">
        <f t="shared" si="197"/>
        <v>0</v>
      </c>
      <c r="DOL460" s="143">
        <f t="shared" si="197"/>
        <v>0</v>
      </c>
      <c r="DOM460" s="143">
        <f t="shared" si="197"/>
        <v>0</v>
      </c>
      <c r="DON460" s="143">
        <f t="shared" si="197"/>
        <v>0</v>
      </c>
      <c r="DOO460" s="143">
        <f t="shared" si="197"/>
        <v>0</v>
      </c>
      <c r="DOP460" s="143">
        <f t="shared" si="197"/>
        <v>0</v>
      </c>
      <c r="DOQ460" s="143">
        <f t="shared" si="197"/>
        <v>0</v>
      </c>
      <c r="DOR460" s="143">
        <f t="shared" si="197"/>
        <v>0</v>
      </c>
      <c r="DOS460" s="143">
        <f t="shared" si="197"/>
        <v>0</v>
      </c>
      <c r="DOT460" s="143">
        <f t="shared" si="197"/>
        <v>0</v>
      </c>
      <c r="DOU460" s="143">
        <f t="shared" si="197"/>
        <v>0</v>
      </c>
      <c r="DOV460" s="143">
        <f t="shared" si="197"/>
        <v>0</v>
      </c>
      <c r="DOW460" s="143">
        <f t="shared" si="197"/>
        <v>0</v>
      </c>
      <c r="DOX460" s="143">
        <f t="shared" si="197"/>
        <v>0</v>
      </c>
      <c r="DOY460" s="143">
        <f t="shared" si="197"/>
        <v>0</v>
      </c>
      <c r="DOZ460" s="143">
        <f t="shared" si="197"/>
        <v>0</v>
      </c>
      <c r="DPA460" s="143">
        <f t="shared" si="197"/>
        <v>0</v>
      </c>
      <c r="DPB460" s="143">
        <f t="shared" si="197"/>
        <v>0</v>
      </c>
      <c r="DPC460" s="143">
        <f t="shared" si="197"/>
        <v>0</v>
      </c>
      <c r="DPD460" s="143">
        <f t="shared" si="197"/>
        <v>0</v>
      </c>
      <c r="DPE460" s="143">
        <f t="shared" si="197"/>
        <v>0</v>
      </c>
      <c r="DPF460" s="143">
        <f t="shared" si="197"/>
        <v>0</v>
      </c>
      <c r="DPG460" s="143">
        <f t="shared" si="197"/>
        <v>0</v>
      </c>
      <c r="DPH460" s="143">
        <f t="shared" si="197"/>
        <v>0</v>
      </c>
      <c r="DPI460" s="143">
        <f t="shared" si="197"/>
        <v>0</v>
      </c>
      <c r="DPJ460" s="143">
        <f t="shared" si="197"/>
        <v>0</v>
      </c>
      <c r="DPK460" s="143">
        <f t="shared" si="197"/>
        <v>0</v>
      </c>
      <c r="DPL460" s="143">
        <f t="shared" si="197"/>
        <v>0</v>
      </c>
      <c r="DPM460" s="143">
        <f t="shared" si="197"/>
        <v>0</v>
      </c>
      <c r="DPN460" s="143">
        <f t="shared" si="197"/>
        <v>0</v>
      </c>
      <c r="DPO460" s="143">
        <f t="shared" si="197"/>
        <v>0</v>
      </c>
      <c r="DPP460" s="143">
        <f t="shared" si="197"/>
        <v>0</v>
      </c>
      <c r="DPQ460" s="143">
        <f t="shared" si="197"/>
        <v>0</v>
      </c>
      <c r="DPR460" s="143">
        <f t="shared" si="197"/>
        <v>0</v>
      </c>
      <c r="DPS460" s="143">
        <f t="shared" si="197"/>
        <v>0</v>
      </c>
      <c r="DPT460" s="143">
        <f t="shared" si="197"/>
        <v>0</v>
      </c>
      <c r="DPU460" s="143">
        <f t="shared" ref="DPU460:DSF460" si="198">DPU436</f>
        <v>0</v>
      </c>
      <c r="DPV460" s="143">
        <f t="shared" si="198"/>
        <v>0</v>
      </c>
      <c r="DPW460" s="143">
        <f t="shared" si="198"/>
        <v>0</v>
      </c>
      <c r="DPX460" s="143">
        <f t="shared" si="198"/>
        <v>0</v>
      </c>
      <c r="DPY460" s="143">
        <f t="shared" si="198"/>
        <v>0</v>
      </c>
      <c r="DPZ460" s="143">
        <f t="shared" si="198"/>
        <v>0</v>
      </c>
      <c r="DQA460" s="143">
        <f t="shared" si="198"/>
        <v>0</v>
      </c>
      <c r="DQB460" s="143">
        <f t="shared" si="198"/>
        <v>0</v>
      </c>
      <c r="DQC460" s="143">
        <f t="shared" si="198"/>
        <v>0</v>
      </c>
      <c r="DQD460" s="143">
        <f t="shared" si="198"/>
        <v>0</v>
      </c>
      <c r="DQE460" s="143">
        <f t="shared" si="198"/>
        <v>0</v>
      </c>
      <c r="DQF460" s="143">
        <f t="shared" si="198"/>
        <v>0</v>
      </c>
      <c r="DQG460" s="143">
        <f t="shared" si="198"/>
        <v>0</v>
      </c>
      <c r="DQH460" s="143">
        <f t="shared" si="198"/>
        <v>0</v>
      </c>
      <c r="DQI460" s="143">
        <f t="shared" si="198"/>
        <v>0</v>
      </c>
      <c r="DQJ460" s="143">
        <f t="shared" si="198"/>
        <v>0</v>
      </c>
      <c r="DQK460" s="143">
        <f t="shared" si="198"/>
        <v>0</v>
      </c>
      <c r="DQL460" s="143">
        <f t="shared" si="198"/>
        <v>0</v>
      </c>
      <c r="DQM460" s="143">
        <f t="shared" si="198"/>
        <v>0</v>
      </c>
      <c r="DQN460" s="143">
        <f t="shared" si="198"/>
        <v>0</v>
      </c>
      <c r="DQO460" s="143">
        <f t="shared" si="198"/>
        <v>0</v>
      </c>
      <c r="DQP460" s="143">
        <f t="shared" si="198"/>
        <v>0</v>
      </c>
      <c r="DQQ460" s="143">
        <f t="shared" si="198"/>
        <v>0</v>
      </c>
      <c r="DQR460" s="143">
        <f t="shared" si="198"/>
        <v>0</v>
      </c>
      <c r="DQS460" s="143">
        <f t="shared" si="198"/>
        <v>0</v>
      </c>
      <c r="DQT460" s="143">
        <f t="shared" si="198"/>
        <v>0</v>
      </c>
      <c r="DQU460" s="143">
        <f t="shared" si="198"/>
        <v>0</v>
      </c>
      <c r="DQV460" s="143">
        <f t="shared" si="198"/>
        <v>0</v>
      </c>
      <c r="DQW460" s="143">
        <f t="shared" si="198"/>
        <v>0</v>
      </c>
      <c r="DQX460" s="143">
        <f t="shared" si="198"/>
        <v>0</v>
      </c>
      <c r="DQY460" s="143">
        <f t="shared" si="198"/>
        <v>0</v>
      </c>
      <c r="DQZ460" s="143">
        <f t="shared" si="198"/>
        <v>0</v>
      </c>
      <c r="DRA460" s="143">
        <f t="shared" si="198"/>
        <v>0</v>
      </c>
      <c r="DRB460" s="143">
        <f t="shared" si="198"/>
        <v>0</v>
      </c>
      <c r="DRC460" s="143">
        <f t="shared" si="198"/>
        <v>0</v>
      </c>
      <c r="DRD460" s="143">
        <f t="shared" si="198"/>
        <v>0</v>
      </c>
      <c r="DRE460" s="143">
        <f t="shared" si="198"/>
        <v>0</v>
      </c>
      <c r="DRF460" s="143">
        <f t="shared" si="198"/>
        <v>0</v>
      </c>
      <c r="DRG460" s="143">
        <f t="shared" si="198"/>
        <v>0</v>
      </c>
      <c r="DRH460" s="143">
        <f t="shared" si="198"/>
        <v>0</v>
      </c>
      <c r="DRI460" s="143">
        <f t="shared" si="198"/>
        <v>0</v>
      </c>
      <c r="DRJ460" s="143">
        <f t="shared" si="198"/>
        <v>0</v>
      </c>
      <c r="DRK460" s="143">
        <f t="shared" si="198"/>
        <v>0</v>
      </c>
      <c r="DRL460" s="143">
        <f t="shared" si="198"/>
        <v>0</v>
      </c>
      <c r="DRM460" s="143">
        <f t="shared" si="198"/>
        <v>0</v>
      </c>
      <c r="DRN460" s="143">
        <f t="shared" si="198"/>
        <v>0</v>
      </c>
      <c r="DRO460" s="143">
        <f t="shared" si="198"/>
        <v>0</v>
      </c>
      <c r="DRP460" s="143">
        <f t="shared" si="198"/>
        <v>0</v>
      </c>
      <c r="DRQ460" s="143">
        <f t="shared" si="198"/>
        <v>0</v>
      </c>
      <c r="DRR460" s="143">
        <f t="shared" si="198"/>
        <v>0</v>
      </c>
      <c r="DRS460" s="143">
        <f t="shared" si="198"/>
        <v>0</v>
      </c>
      <c r="DRT460" s="143">
        <f t="shared" si="198"/>
        <v>0</v>
      </c>
      <c r="DRU460" s="143">
        <f t="shared" si="198"/>
        <v>0</v>
      </c>
      <c r="DRV460" s="143">
        <f t="shared" si="198"/>
        <v>0</v>
      </c>
      <c r="DRW460" s="143">
        <f t="shared" si="198"/>
        <v>0</v>
      </c>
      <c r="DRX460" s="143">
        <f t="shared" si="198"/>
        <v>0</v>
      </c>
      <c r="DRY460" s="143">
        <f t="shared" si="198"/>
        <v>0</v>
      </c>
      <c r="DRZ460" s="143">
        <f t="shared" si="198"/>
        <v>0</v>
      </c>
      <c r="DSA460" s="143">
        <f t="shared" si="198"/>
        <v>0</v>
      </c>
      <c r="DSB460" s="143">
        <f t="shared" si="198"/>
        <v>0</v>
      </c>
      <c r="DSC460" s="143">
        <f t="shared" si="198"/>
        <v>0</v>
      </c>
      <c r="DSD460" s="143">
        <f t="shared" si="198"/>
        <v>0</v>
      </c>
      <c r="DSE460" s="143">
        <f t="shared" si="198"/>
        <v>0</v>
      </c>
      <c r="DSF460" s="143">
        <f t="shared" si="198"/>
        <v>0</v>
      </c>
      <c r="DSG460" s="143">
        <f t="shared" ref="DSG460:DUR460" si="199">DSG436</f>
        <v>0</v>
      </c>
      <c r="DSH460" s="143">
        <f t="shared" si="199"/>
        <v>0</v>
      </c>
      <c r="DSI460" s="143">
        <f t="shared" si="199"/>
        <v>0</v>
      </c>
      <c r="DSJ460" s="143">
        <f t="shared" si="199"/>
        <v>0</v>
      </c>
      <c r="DSK460" s="143">
        <f t="shared" si="199"/>
        <v>0</v>
      </c>
      <c r="DSL460" s="143">
        <f t="shared" si="199"/>
        <v>0</v>
      </c>
      <c r="DSM460" s="143">
        <f t="shared" si="199"/>
        <v>0</v>
      </c>
      <c r="DSN460" s="143">
        <f t="shared" si="199"/>
        <v>0</v>
      </c>
      <c r="DSO460" s="143">
        <f t="shared" si="199"/>
        <v>0</v>
      </c>
      <c r="DSP460" s="143">
        <f t="shared" si="199"/>
        <v>0</v>
      </c>
      <c r="DSQ460" s="143">
        <f t="shared" si="199"/>
        <v>0</v>
      </c>
      <c r="DSR460" s="143">
        <f t="shared" si="199"/>
        <v>0</v>
      </c>
      <c r="DSS460" s="143">
        <f t="shared" si="199"/>
        <v>0</v>
      </c>
      <c r="DST460" s="143">
        <f t="shared" si="199"/>
        <v>0</v>
      </c>
      <c r="DSU460" s="143">
        <f t="shared" si="199"/>
        <v>0</v>
      </c>
      <c r="DSV460" s="143">
        <f t="shared" si="199"/>
        <v>0</v>
      </c>
      <c r="DSW460" s="143">
        <f t="shared" si="199"/>
        <v>0</v>
      </c>
      <c r="DSX460" s="143">
        <f t="shared" si="199"/>
        <v>0</v>
      </c>
      <c r="DSY460" s="143">
        <f t="shared" si="199"/>
        <v>0</v>
      </c>
      <c r="DSZ460" s="143">
        <f t="shared" si="199"/>
        <v>0</v>
      </c>
      <c r="DTA460" s="143">
        <f t="shared" si="199"/>
        <v>0</v>
      </c>
      <c r="DTB460" s="143">
        <f t="shared" si="199"/>
        <v>0</v>
      </c>
      <c r="DTC460" s="143">
        <f t="shared" si="199"/>
        <v>0</v>
      </c>
      <c r="DTD460" s="143">
        <f t="shared" si="199"/>
        <v>0</v>
      </c>
      <c r="DTE460" s="143">
        <f t="shared" si="199"/>
        <v>0</v>
      </c>
      <c r="DTF460" s="143">
        <f t="shared" si="199"/>
        <v>0</v>
      </c>
      <c r="DTG460" s="143">
        <f t="shared" si="199"/>
        <v>0</v>
      </c>
      <c r="DTH460" s="143">
        <f t="shared" si="199"/>
        <v>0</v>
      </c>
      <c r="DTI460" s="143">
        <f t="shared" si="199"/>
        <v>0</v>
      </c>
      <c r="DTJ460" s="143">
        <f t="shared" si="199"/>
        <v>0</v>
      </c>
      <c r="DTK460" s="143">
        <f t="shared" si="199"/>
        <v>0</v>
      </c>
      <c r="DTL460" s="143">
        <f t="shared" si="199"/>
        <v>0</v>
      </c>
      <c r="DTM460" s="143">
        <f t="shared" si="199"/>
        <v>0</v>
      </c>
      <c r="DTN460" s="143">
        <f t="shared" si="199"/>
        <v>0</v>
      </c>
      <c r="DTO460" s="143">
        <f t="shared" si="199"/>
        <v>0</v>
      </c>
      <c r="DTP460" s="143">
        <f t="shared" si="199"/>
        <v>0</v>
      </c>
      <c r="DTQ460" s="143">
        <f t="shared" si="199"/>
        <v>0</v>
      </c>
      <c r="DTR460" s="143">
        <f t="shared" si="199"/>
        <v>0</v>
      </c>
      <c r="DTS460" s="143">
        <f t="shared" si="199"/>
        <v>0</v>
      </c>
      <c r="DTT460" s="143">
        <f t="shared" si="199"/>
        <v>0</v>
      </c>
      <c r="DTU460" s="143">
        <f t="shared" si="199"/>
        <v>0</v>
      </c>
      <c r="DTV460" s="143">
        <f t="shared" si="199"/>
        <v>0</v>
      </c>
      <c r="DTW460" s="143">
        <f t="shared" si="199"/>
        <v>0</v>
      </c>
      <c r="DTX460" s="143">
        <f t="shared" si="199"/>
        <v>0</v>
      </c>
      <c r="DTY460" s="143">
        <f t="shared" si="199"/>
        <v>0</v>
      </c>
      <c r="DTZ460" s="143">
        <f t="shared" si="199"/>
        <v>0</v>
      </c>
      <c r="DUA460" s="143">
        <f t="shared" si="199"/>
        <v>0</v>
      </c>
      <c r="DUB460" s="143">
        <f t="shared" si="199"/>
        <v>0</v>
      </c>
      <c r="DUC460" s="143">
        <f t="shared" si="199"/>
        <v>0</v>
      </c>
      <c r="DUD460" s="143">
        <f t="shared" si="199"/>
        <v>0</v>
      </c>
      <c r="DUE460" s="143">
        <f t="shared" si="199"/>
        <v>0</v>
      </c>
      <c r="DUF460" s="143">
        <f t="shared" si="199"/>
        <v>0</v>
      </c>
      <c r="DUG460" s="143">
        <f t="shared" si="199"/>
        <v>0</v>
      </c>
      <c r="DUH460" s="143">
        <f t="shared" si="199"/>
        <v>0</v>
      </c>
      <c r="DUI460" s="143">
        <f t="shared" si="199"/>
        <v>0</v>
      </c>
      <c r="DUJ460" s="143">
        <f t="shared" si="199"/>
        <v>0</v>
      </c>
      <c r="DUK460" s="143">
        <f t="shared" si="199"/>
        <v>0</v>
      </c>
      <c r="DUL460" s="143">
        <f t="shared" si="199"/>
        <v>0</v>
      </c>
      <c r="DUM460" s="143">
        <f t="shared" si="199"/>
        <v>0</v>
      </c>
      <c r="DUN460" s="143">
        <f t="shared" si="199"/>
        <v>0</v>
      </c>
      <c r="DUO460" s="143">
        <f t="shared" si="199"/>
        <v>0</v>
      </c>
      <c r="DUP460" s="143">
        <f t="shared" si="199"/>
        <v>0</v>
      </c>
      <c r="DUQ460" s="143">
        <f t="shared" si="199"/>
        <v>0</v>
      </c>
      <c r="DUR460" s="143">
        <f t="shared" si="199"/>
        <v>0</v>
      </c>
      <c r="DUS460" s="143">
        <f t="shared" ref="DUS460:DXD460" si="200">DUS436</f>
        <v>0</v>
      </c>
      <c r="DUT460" s="143">
        <f t="shared" si="200"/>
        <v>0</v>
      </c>
      <c r="DUU460" s="143">
        <f t="shared" si="200"/>
        <v>0</v>
      </c>
      <c r="DUV460" s="143">
        <f t="shared" si="200"/>
        <v>0</v>
      </c>
      <c r="DUW460" s="143">
        <f t="shared" si="200"/>
        <v>0</v>
      </c>
      <c r="DUX460" s="143">
        <f t="shared" si="200"/>
        <v>0</v>
      </c>
      <c r="DUY460" s="143">
        <f t="shared" si="200"/>
        <v>0</v>
      </c>
      <c r="DUZ460" s="143">
        <f t="shared" si="200"/>
        <v>0</v>
      </c>
      <c r="DVA460" s="143">
        <f t="shared" si="200"/>
        <v>0</v>
      </c>
      <c r="DVB460" s="143">
        <f t="shared" si="200"/>
        <v>0</v>
      </c>
      <c r="DVC460" s="143">
        <f t="shared" si="200"/>
        <v>0</v>
      </c>
      <c r="DVD460" s="143">
        <f t="shared" si="200"/>
        <v>0</v>
      </c>
      <c r="DVE460" s="143">
        <f t="shared" si="200"/>
        <v>0</v>
      </c>
      <c r="DVF460" s="143">
        <f t="shared" si="200"/>
        <v>0</v>
      </c>
      <c r="DVG460" s="143">
        <f t="shared" si="200"/>
        <v>0</v>
      </c>
      <c r="DVH460" s="143">
        <f t="shared" si="200"/>
        <v>0</v>
      </c>
      <c r="DVI460" s="143">
        <f t="shared" si="200"/>
        <v>0</v>
      </c>
      <c r="DVJ460" s="143">
        <f t="shared" si="200"/>
        <v>0</v>
      </c>
      <c r="DVK460" s="143">
        <f t="shared" si="200"/>
        <v>0</v>
      </c>
      <c r="DVL460" s="143">
        <f t="shared" si="200"/>
        <v>0</v>
      </c>
      <c r="DVM460" s="143">
        <f t="shared" si="200"/>
        <v>0</v>
      </c>
      <c r="DVN460" s="143">
        <f t="shared" si="200"/>
        <v>0</v>
      </c>
      <c r="DVO460" s="143">
        <f t="shared" si="200"/>
        <v>0</v>
      </c>
      <c r="DVP460" s="143">
        <f t="shared" si="200"/>
        <v>0</v>
      </c>
      <c r="DVQ460" s="143">
        <f t="shared" si="200"/>
        <v>0</v>
      </c>
      <c r="DVR460" s="143">
        <f t="shared" si="200"/>
        <v>0</v>
      </c>
      <c r="DVS460" s="143">
        <f t="shared" si="200"/>
        <v>0</v>
      </c>
      <c r="DVT460" s="143">
        <f t="shared" si="200"/>
        <v>0</v>
      </c>
      <c r="DVU460" s="143">
        <f t="shared" si="200"/>
        <v>0</v>
      </c>
      <c r="DVV460" s="143">
        <f t="shared" si="200"/>
        <v>0</v>
      </c>
      <c r="DVW460" s="143">
        <f t="shared" si="200"/>
        <v>0</v>
      </c>
      <c r="DVX460" s="143">
        <f t="shared" si="200"/>
        <v>0</v>
      </c>
      <c r="DVY460" s="143">
        <f t="shared" si="200"/>
        <v>0</v>
      </c>
      <c r="DVZ460" s="143">
        <f t="shared" si="200"/>
        <v>0</v>
      </c>
      <c r="DWA460" s="143">
        <f t="shared" si="200"/>
        <v>0</v>
      </c>
      <c r="DWB460" s="143">
        <f t="shared" si="200"/>
        <v>0</v>
      </c>
      <c r="DWC460" s="143">
        <f t="shared" si="200"/>
        <v>0</v>
      </c>
      <c r="DWD460" s="143">
        <f t="shared" si="200"/>
        <v>0</v>
      </c>
      <c r="DWE460" s="143">
        <f t="shared" si="200"/>
        <v>0</v>
      </c>
      <c r="DWF460" s="143">
        <f t="shared" si="200"/>
        <v>0</v>
      </c>
      <c r="DWG460" s="143">
        <f t="shared" si="200"/>
        <v>0</v>
      </c>
      <c r="DWH460" s="143">
        <f t="shared" si="200"/>
        <v>0</v>
      </c>
      <c r="DWI460" s="143">
        <f t="shared" si="200"/>
        <v>0</v>
      </c>
      <c r="DWJ460" s="143">
        <f t="shared" si="200"/>
        <v>0</v>
      </c>
      <c r="DWK460" s="143">
        <f t="shared" si="200"/>
        <v>0</v>
      </c>
      <c r="DWL460" s="143">
        <f t="shared" si="200"/>
        <v>0</v>
      </c>
      <c r="DWM460" s="143">
        <f t="shared" si="200"/>
        <v>0</v>
      </c>
      <c r="DWN460" s="143">
        <f t="shared" si="200"/>
        <v>0</v>
      </c>
      <c r="DWO460" s="143">
        <f t="shared" si="200"/>
        <v>0</v>
      </c>
      <c r="DWP460" s="143">
        <f t="shared" si="200"/>
        <v>0</v>
      </c>
      <c r="DWQ460" s="143">
        <f t="shared" si="200"/>
        <v>0</v>
      </c>
      <c r="DWR460" s="143">
        <f t="shared" si="200"/>
        <v>0</v>
      </c>
      <c r="DWS460" s="143">
        <f t="shared" si="200"/>
        <v>0</v>
      </c>
      <c r="DWT460" s="143">
        <f t="shared" si="200"/>
        <v>0</v>
      </c>
      <c r="DWU460" s="143">
        <f t="shared" si="200"/>
        <v>0</v>
      </c>
      <c r="DWV460" s="143">
        <f t="shared" si="200"/>
        <v>0</v>
      </c>
      <c r="DWW460" s="143">
        <f t="shared" si="200"/>
        <v>0</v>
      </c>
      <c r="DWX460" s="143">
        <f t="shared" si="200"/>
        <v>0</v>
      </c>
      <c r="DWY460" s="143">
        <f t="shared" si="200"/>
        <v>0</v>
      </c>
      <c r="DWZ460" s="143">
        <f t="shared" si="200"/>
        <v>0</v>
      </c>
      <c r="DXA460" s="143">
        <f t="shared" si="200"/>
        <v>0</v>
      </c>
      <c r="DXB460" s="143">
        <f t="shared" si="200"/>
        <v>0</v>
      </c>
      <c r="DXC460" s="143">
        <f t="shared" si="200"/>
        <v>0</v>
      </c>
      <c r="DXD460" s="143">
        <f t="shared" si="200"/>
        <v>0</v>
      </c>
      <c r="DXE460" s="143">
        <f t="shared" ref="DXE460:DZP460" si="201">DXE436</f>
        <v>0</v>
      </c>
      <c r="DXF460" s="143">
        <f t="shared" si="201"/>
        <v>0</v>
      </c>
      <c r="DXG460" s="143">
        <f t="shared" si="201"/>
        <v>0</v>
      </c>
      <c r="DXH460" s="143">
        <f t="shared" si="201"/>
        <v>0</v>
      </c>
      <c r="DXI460" s="143">
        <f t="shared" si="201"/>
        <v>0</v>
      </c>
      <c r="DXJ460" s="143">
        <f t="shared" si="201"/>
        <v>0</v>
      </c>
      <c r="DXK460" s="143">
        <f t="shared" si="201"/>
        <v>0</v>
      </c>
      <c r="DXL460" s="143">
        <f t="shared" si="201"/>
        <v>0</v>
      </c>
      <c r="DXM460" s="143">
        <f t="shared" si="201"/>
        <v>0</v>
      </c>
      <c r="DXN460" s="143">
        <f t="shared" si="201"/>
        <v>0</v>
      </c>
      <c r="DXO460" s="143">
        <f t="shared" si="201"/>
        <v>0</v>
      </c>
      <c r="DXP460" s="143">
        <f t="shared" si="201"/>
        <v>0</v>
      </c>
      <c r="DXQ460" s="143">
        <f t="shared" si="201"/>
        <v>0</v>
      </c>
      <c r="DXR460" s="143">
        <f t="shared" si="201"/>
        <v>0</v>
      </c>
      <c r="DXS460" s="143">
        <f t="shared" si="201"/>
        <v>0</v>
      </c>
      <c r="DXT460" s="143">
        <f t="shared" si="201"/>
        <v>0</v>
      </c>
      <c r="DXU460" s="143">
        <f t="shared" si="201"/>
        <v>0</v>
      </c>
      <c r="DXV460" s="143">
        <f t="shared" si="201"/>
        <v>0</v>
      </c>
      <c r="DXW460" s="143">
        <f t="shared" si="201"/>
        <v>0</v>
      </c>
      <c r="DXX460" s="143">
        <f t="shared" si="201"/>
        <v>0</v>
      </c>
      <c r="DXY460" s="143">
        <f t="shared" si="201"/>
        <v>0</v>
      </c>
      <c r="DXZ460" s="143">
        <f t="shared" si="201"/>
        <v>0</v>
      </c>
      <c r="DYA460" s="143">
        <f t="shared" si="201"/>
        <v>0</v>
      </c>
      <c r="DYB460" s="143">
        <f t="shared" si="201"/>
        <v>0</v>
      </c>
      <c r="DYC460" s="143">
        <f t="shared" si="201"/>
        <v>0</v>
      </c>
      <c r="DYD460" s="143">
        <f t="shared" si="201"/>
        <v>0</v>
      </c>
      <c r="DYE460" s="143">
        <f t="shared" si="201"/>
        <v>0</v>
      </c>
      <c r="DYF460" s="143">
        <f t="shared" si="201"/>
        <v>0</v>
      </c>
      <c r="DYG460" s="143">
        <f t="shared" si="201"/>
        <v>0</v>
      </c>
      <c r="DYH460" s="143">
        <f t="shared" si="201"/>
        <v>0</v>
      </c>
      <c r="DYI460" s="143">
        <f t="shared" si="201"/>
        <v>0</v>
      </c>
      <c r="DYJ460" s="143">
        <f t="shared" si="201"/>
        <v>0</v>
      </c>
      <c r="DYK460" s="143">
        <f t="shared" si="201"/>
        <v>0</v>
      </c>
      <c r="DYL460" s="143">
        <f t="shared" si="201"/>
        <v>0</v>
      </c>
      <c r="DYM460" s="143">
        <f t="shared" si="201"/>
        <v>0</v>
      </c>
      <c r="DYN460" s="143">
        <f t="shared" si="201"/>
        <v>0</v>
      </c>
      <c r="DYO460" s="143">
        <f t="shared" si="201"/>
        <v>0</v>
      </c>
      <c r="DYP460" s="143">
        <f t="shared" si="201"/>
        <v>0</v>
      </c>
      <c r="DYQ460" s="143">
        <f t="shared" si="201"/>
        <v>0</v>
      </c>
      <c r="DYR460" s="143">
        <f t="shared" si="201"/>
        <v>0</v>
      </c>
      <c r="DYS460" s="143">
        <f t="shared" si="201"/>
        <v>0</v>
      </c>
      <c r="DYT460" s="143">
        <f t="shared" si="201"/>
        <v>0</v>
      </c>
      <c r="DYU460" s="143">
        <f t="shared" si="201"/>
        <v>0</v>
      </c>
      <c r="DYV460" s="143">
        <f t="shared" si="201"/>
        <v>0</v>
      </c>
      <c r="DYW460" s="143">
        <f t="shared" si="201"/>
        <v>0</v>
      </c>
      <c r="DYX460" s="143">
        <f t="shared" si="201"/>
        <v>0</v>
      </c>
      <c r="DYY460" s="143">
        <f t="shared" si="201"/>
        <v>0</v>
      </c>
      <c r="DYZ460" s="143">
        <f t="shared" si="201"/>
        <v>0</v>
      </c>
      <c r="DZA460" s="143">
        <f t="shared" si="201"/>
        <v>0</v>
      </c>
      <c r="DZB460" s="143">
        <f t="shared" si="201"/>
        <v>0</v>
      </c>
      <c r="DZC460" s="143">
        <f t="shared" si="201"/>
        <v>0</v>
      </c>
      <c r="DZD460" s="143">
        <f t="shared" si="201"/>
        <v>0</v>
      </c>
      <c r="DZE460" s="143">
        <f t="shared" si="201"/>
        <v>0</v>
      </c>
      <c r="DZF460" s="143">
        <f t="shared" si="201"/>
        <v>0</v>
      </c>
      <c r="DZG460" s="143">
        <f t="shared" si="201"/>
        <v>0</v>
      </c>
      <c r="DZH460" s="143">
        <f t="shared" si="201"/>
        <v>0</v>
      </c>
      <c r="DZI460" s="143">
        <f t="shared" si="201"/>
        <v>0</v>
      </c>
      <c r="DZJ460" s="143">
        <f t="shared" si="201"/>
        <v>0</v>
      </c>
      <c r="DZK460" s="143">
        <f t="shared" si="201"/>
        <v>0</v>
      </c>
      <c r="DZL460" s="143">
        <f t="shared" si="201"/>
        <v>0</v>
      </c>
      <c r="DZM460" s="143">
        <f t="shared" si="201"/>
        <v>0</v>
      </c>
      <c r="DZN460" s="143">
        <f t="shared" si="201"/>
        <v>0</v>
      </c>
      <c r="DZO460" s="143">
        <f t="shared" si="201"/>
        <v>0</v>
      </c>
      <c r="DZP460" s="143">
        <f t="shared" si="201"/>
        <v>0</v>
      </c>
      <c r="DZQ460" s="143">
        <f t="shared" ref="DZQ460:ECB460" si="202">DZQ436</f>
        <v>0</v>
      </c>
      <c r="DZR460" s="143">
        <f t="shared" si="202"/>
        <v>0</v>
      </c>
      <c r="DZS460" s="143">
        <f t="shared" si="202"/>
        <v>0</v>
      </c>
      <c r="DZT460" s="143">
        <f t="shared" si="202"/>
        <v>0</v>
      </c>
      <c r="DZU460" s="143">
        <f t="shared" si="202"/>
        <v>0</v>
      </c>
      <c r="DZV460" s="143">
        <f t="shared" si="202"/>
        <v>0</v>
      </c>
      <c r="DZW460" s="143">
        <f t="shared" si="202"/>
        <v>0</v>
      </c>
      <c r="DZX460" s="143">
        <f t="shared" si="202"/>
        <v>0</v>
      </c>
      <c r="DZY460" s="143">
        <f t="shared" si="202"/>
        <v>0</v>
      </c>
      <c r="DZZ460" s="143">
        <f t="shared" si="202"/>
        <v>0</v>
      </c>
      <c r="EAA460" s="143">
        <f t="shared" si="202"/>
        <v>0</v>
      </c>
      <c r="EAB460" s="143">
        <f t="shared" si="202"/>
        <v>0</v>
      </c>
      <c r="EAC460" s="143">
        <f t="shared" si="202"/>
        <v>0</v>
      </c>
      <c r="EAD460" s="143">
        <f t="shared" si="202"/>
        <v>0</v>
      </c>
      <c r="EAE460" s="143">
        <f t="shared" si="202"/>
        <v>0</v>
      </c>
      <c r="EAF460" s="143">
        <f t="shared" si="202"/>
        <v>0</v>
      </c>
      <c r="EAG460" s="143">
        <f t="shared" si="202"/>
        <v>0</v>
      </c>
      <c r="EAH460" s="143">
        <f t="shared" si="202"/>
        <v>0</v>
      </c>
      <c r="EAI460" s="143">
        <f t="shared" si="202"/>
        <v>0</v>
      </c>
      <c r="EAJ460" s="143">
        <f t="shared" si="202"/>
        <v>0</v>
      </c>
      <c r="EAK460" s="143">
        <f t="shared" si="202"/>
        <v>0</v>
      </c>
      <c r="EAL460" s="143">
        <f t="shared" si="202"/>
        <v>0</v>
      </c>
      <c r="EAM460" s="143">
        <f t="shared" si="202"/>
        <v>0</v>
      </c>
      <c r="EAN460" s="143">
        <f t="shared" si="202"/>
        <v>0</v>
      </c>
      <c r="EAO460" s="143">
        <f t="shared" si="202"/>
        <v>0</v>
      </c>
      <c r="EAP460" s="143">
        <f t="shared" si="202"/>
        <v>0</v>
      </c>
      <c r="EAQ460" s="143">
        <f t="shared" si="202"/>
        <v>0</v>
      </c>
      <c r="EAR460" s="143">
        <f t="shared" si="202"/>
        <v>0</v>
      </c>
      <c r="EAS460" s="143">
        <f t="shared" si="202"/>
        <v>0</v>
      </c>
      <c r="EAT460" s="143">
        <f t="shared" si="202"/>
        <v>0</v>
      </c>
      <c r="EAU460" s="143">
        <f t="shared" si="202"/>
        <v>0</v>
      </c>
      <c r="EAV460" s="143">
        <f t="shared" si="202"/>
        <v>0</v>
      </c>
      <c r="EAW460" s="143">
        <f t="shared" si="202"/>
        <v>0</v>
      </c>
      <c r="EAX460" s="143">
        <f t="shared" si="202"/>
        <v>0</v>
      </c>
      <c r="EAY460" s="143">
        <f t="shared" si="202"/>
        <v>0</v>
      </c>
      <c r="EAZ460" s="143">
        <f t="shared" si="202"/>
        <v>0</v>
      </c>
      <c r="EBA460" s="143">
        <f t="shared" si="202"/>
        <v>0</v>
      </c>
      <c r="EBB460" s="143">
        <f t="shared" si="202"/>
        <v>0</v>
      </c>
      <c r="EBC460" s="143">
        <f t="shared" si="202"/>
        <v>0</v>
      </c>
      <c r="EBD460" s="143">
        <f t="shared" si="202"/>
        <v>0</v>
      </c>
      <c r="EBE460" s="143">
        <f t="shared" si="202"/>
        <v>0</v>
      </c>
      <c r="EBF460" s="143">
        <f t="shared" si="202"/>
        <v>0</v>
      </c>
      <c r="EBG460" s="143">
        <f t="shared" si="202"/>
        <v>0</v>
      </c>
      <c r="EBH460" s="143">
        <f t="shared" si="202"/>
        <v>0</v>
      </c>
      <c r="EBI460" s="143">
        <f t="shared" si="202"/>
        <v>0</v>
      </c>
      <c r="EBJ460" s="143">
        <f t="shared" si="202"/>
        <v>0</v>
      </c>
      <c r="EBK460" s="143">
        <f t="shared" si="202"/>
        <v>0</v>
      </c>
      <c r="EBL460" s="143">
        <f t="shared" si="202"/>
        <v>0</v>
      </c>
      <c r="EBM460" s="143">
        <f t="shared" si="202"/>
        <v>0</v>
      </c>
      <c r="EBN460" s="143">
        <f t="shared" si="202"/>
        <v>0</v>
      </c>
      <c r="EBO460" s="143">
        <f t="shared" si="202"/>
        <v>0</v>
      </c>
      <c r="EBP460" s="143">
        <f t="shared" si="202"/>
        <v>0</v>
      </c>
      <c r="EBQ460" s="143">
        <f t="shared" si="202"/>
        <v>0</v>
      </c>
      <c r="EBR460" s="143">
        <f t="shared" si="202"/>
        <v>0</v>
      </c>
      <c r="EBS460" s="143">
        <f t="shared" si="202"/>
        <v>0</v>
      </c>
      <c r="EBT460" s="143">
        <f t="shared" si="202"/>
        <v>0</v>
      </c>
      <c r="EBU460" s="143">
        <f t="shared" si="202"/>
        <v>0</v>
      </c>
      <c r="EBV460" s="143">
        <f t="shared" si="202"/>
        <v>0</v>
      </c>
      <c r="EBW460" s="143">
        <f t="shared" si="202"/>
        <v>0</v>
      </c>
      <c r="EBX460" s="143">
        <f t="shared" si="202"/>
        <v>0</v>
      </c>
      <c r="EBY460" s="143">
        <f t="shared" si="202"/>
        <v>0</v>
      </c>
      <c r="EBZ460" s="143">
        <f t="shared" si="202"/>
        <v>0</v>
      </c>
      <c r="ECA460" s="143">
        <f t="shared" si="202"/>
        <v>0</v>
      </c>
      <c r="ECB460" s="143">
        <f t="shared" si="202"/>
        <v>0</v>
      </c>
      <c r="ECC460" s="143">
        <f t="shared" ref="ECC460:EEN460" si="203">ECC436</f>
        <v>0</v>
      </c>
      <c r="ECD460" s="143">
        <f t="shared" si="203"/>
        <v>0</v>
      </c>
      <c r="ECE460" s="143">
        <f t="shared" si="203"/>
        <v>0</v>
      </c>
      <c r="ECF460" s="143">
        <f t="shared" si="203"/>
        <v>0</v>
      </c>
      <c r="ECG460" s="143">
        <f t="shared" si="203"/>
        <v>0</v>
      </c>
      <c r="ECH460" s="143">
        <f t="shared" si="203"/>
        <v>0</v>
      </c>
      <c r="ECI460" s="143">
        <f t="shared" si="203"/>
        <v>0</v>
      </c>
      <c r="ECJ460" s="143">
        <f t="shared" si="203"/>
        <v>0</v>
      </c>
      <c r="ECK460" s="143">
        <f t="shared" si="203"/>
        <v>0</v>
      </c>
      <c r="ECL460" s="143">
        <f t="shared" si="203"/>
        <v>0</v>
      </c>
      <c r="ECM460" s="143">
        <f t="shared" si="203"/>
        <v>0</v>
      </c>
      <c r="ECN460" s="143">
        <f t="shared" si="203"/>
        <v>0</v>
      </c>
      <c r="ECO460" s="143">
        <f t="shared" si="203"/>
        <v>0</v>
      </c>
      <c r="ECP460" s="143">
        <f t="shared" si="203"/>
        <v>0</v>
      </c>
      <c r="ECQ460" s="143">
        <f t="shared" si="203"/>
        <v>0</v>
      </c>
      <c r="ECR460" s="143">
        <f t="shared" si="203"/>
        <v>0</v>
      </c>
      <c r="ECS460" s="143">
        <f t="shared" si="203"/>
        <v>0</v>
      </c>
      <c r="ECT460" s="143">
        <f t="shared" si="203"/>
        <v>0</v>
      </c>
      <c r="ECU460" s="143">
        <f t="shared" si="203"/>
        <v>0</v>
      </c>
      <c r="ECV460" s="143">
        <f t="shared" si="203"/>
        <v>0</v>
      </c>
      <c r="ECW460" s="143">
        <f t="shared" si="203"/>
        <v>0</v>
      </c>
      <c r="ECX460" s="143">
        <f t="shared" si="203"/>
        <v>0</v>
      </c>
      <c r="ECY460" s="143">
        <f t="shared" si="203"/>
        <v>0</v>
      </c>
      <c r="ECZ460" s="143">
        <f t="shared" si="203"/>
        <v>0</v>
      </c>
      <c r="EDA460" s="143">
        <f t="shared" si="203"/>
        <v>0</v>
      </c>
      <c r="EDB460" s="143">
        <f t="shared" si="203"/>
        <v>0</v>
      </c>
      <c r="EDC460" s="143">
        <f t="shared" si="203"/>
        <v>0</v>
      </c>
      <c r="EDD460" s="143">
        <f t="shared" si="203"/>
        <v>0</v>
      </c>
      <c r="EDE460" s="143">
        <f t="shared" si="203"/>
        <v>0</v>
      </c>
      <c r="EDF460" s="143">
        <f t="shared" si="203"/>
        <v>0</v>
      </c>
      <c r="EDG460" s="143">
        <f t="shared" si="203"/>
        <v>0</v>
      </c>
      <c r="EDH460" s="143">
        <f t="shared" si="203"/>
        <v>0</v>
      </c>
      <c r="EDI460" s="143">
        <f t="shared" si="203"/>
        <v>0</v>
      </c>
      <c r="EDJ460" s="143">
        <f t="shared" si="203"/>
        <v>0</v>
      </c>
      <c r="EDK460" s="143">
        <f t="shared" si="203"/>
        <v>0</v>
      </c>
      <c r="EDL460" s="143">
        <f t="shared" si="203"/>
        <v>0</v>
      </c>
      <c r="EDM460" s="143">
        <f t="shared" si="203"/>
        <v>0</v>
      </c>
      <c r="EDN460" s="143">
        <f t="shared" si="203"/>
        <v>0</v>
      </c>
      <c r="EDO460" s="143">
        <f t="shared" si="203"/>
        <v>0</v>
      </c>
      <c r="EDP460" s="143">
        <f t="shared" si="203"/>
        <v>0</v>
      </c>
      <c r="EDQ460" s="143">
        <f t="shared" si="203"/>
        <v>0</v>
      </c>
      <c r="EDR460" s="143">
        <f t="shared" si="203"/>
        <v>0</v>
      </c>
      <c r="EDS460" s="143">
        <f t="shared" si="203"/>
        <v>0</v>
      </c>
      <c r="EDT460" s="143">
        <f t="shared" si="203"/>
        <v>0</v>
      </c>
      <c r="EDU460" s="143">
        <f t="shared" si="203"/>
        <v>0</v>
      </c>
      <c r="EDV460" s="143">
        <f t="shared" si="203"/>
        <v>0</v>
      </c>
      <c r="EDW460" s="143">
        <f t="shared" si="203"/>
        <v>0</v>
      </c>
      <c r="EDX460" s="143">
        <f t="shared" si="203"/>
        <v>0</v>
      </c>
      <c r="EDY460" s="143">
        <f t="shared" si="203"/>
        <v>0</v>
      </c>
      <c r="EDZ460" s="143">
        <f t="shared" si="203"/>
        <v>0</v>
      </c>
      <c r="EEA460" s="143">
        <f t="shared" si="203"/>
        <v>0</v>
      </c>
      <c r="EEB460" s="143">
        <f t="shared" si="203"/>
        <v>0</v>
      </c>
      <c r="EEC460" s="143">
        <f t="shared" si="203"/>
        <v>0</v>
      </c>
      <c r="EED460" s="143">
        <f t="shared" si="203"/>
        <v>0</v>
      </c>
      <c r="EEE460" s="143">
        <f t="shared" si="203"/>
        <v>0</v>
      </c>
      <c r="EEF460" s="143">
        <f t="shared" si="203"/>
        <v>0</v>
      </c>
      <c r="EEG460" s="143">
        <f t="shared" si="203"/>
        <v>0</v>
      </c>
      <c r="EEH460" s="143">
        <f t="shared" si="203"/>
        <v>0</v>
      </c>
      <c r="EEI460" s="143">
        <f t="shared" si="203"/>
        <v>0</v>
      </c>
      <c r="EEJ460" s="143">
        <f t="shared" si="203"/>
        <v>0</v>
      </c>
      <c r="EEK460" s="143">
        <f t="shared" si="203"/>
        <v>0</v>
      </c>
      <c r="EEL460" s="143">
        <f t="shared" si="203"/>
        <v>0</v>
      </c>
      <c r="EEM460" s="143">
        <f t="shared" si="203"/>
        <v>0</v>
      </c>
      <c r="EEN460" s="143">
        <f t="shared" si="203"/>
        <v>0</v>
      </c>
      <c r="EEO460" s="143">
        <f t="shared" ref="EEO460:EGZ460" si="204">EEO436</f>
        <v>0</v>
      </c>
      <c r="EEP460" s="143">
        <f t="shared" si="204"/>
        <v>0</v>
      </c>
      <c r="EEQ460" s="143">
        <f t="shared" si="204"/>
        <v>0</v>
      </c>
      <c r="EER460" s="143">
        <f t="shared" si="204"/>
        <v>0</v>
      </c>
      <c r="EES460" s="143">
        <f t="shared" si="204"/>
        <v>0</v>
      </c>
      <c r="EET460" s="143">
        <f t="shared" si="204"/>
        <v>0</v>
      </c>
      <c r="EEU460" s="143">
        <f t="shared" si="204"/>
        <v>0</v>
      </c>
      <c r="EEV460" s="143">
        <f t="shared" si="204"/>
        <v>0</v>
      </c>
      <c r="EEW460" s="143">
        <f t="shared" si="204"/>
        <v>0</v>
      </c>
      <c r="EEX460" s="143">
        <f t="shared" si="204"/>
        <v>0</v>
      </c>
      <c r="EEY460" s="143">
        <f t="shared" si="204"/>
        <v>0</v>
      </c>
      <c r="EEZ460" s="143">
        <f t="shared" si="204"/>
        <v>0</v>
      </c>
      <c r="EFA460" s="143">
        <f t="shared" si="204"/>
        <v>0</v>
      </c>
      <c r="EFB460" s="143">
        <f t="shared" si="204"/>
        <v>0</v>
      </c>
      <c r="EFC460" s="143">
        <f t="shared" si="204"/>
        <v>0</v>
      </c>
      <c r="EFD460" s="143">
        <f t="shared" si="204"/>
        <v>0</v>
      </c>
      <c r="EFE460" s="143">
        <f t="shared" si="204"/>
        <v>0</v>
      </c>
      <c r="EFF460" s="143">
        <f t="shared" si="204"/>
        <v>0</v>
      </c>
      <c r="EFG460" s="143">
        <f t="shared" si="204"/>
        <v>0</v>
      </c>
      <c r="EFH460" s="143">
        <f t="shared" si="204"/>
        <v>0</v>
      </c>
      <c r="EFI460" s="143">
        <f t="shared" si="204"/>
        <v>0</v>
      </c>
      <c r="EFJ460" s="143">
        <f t="shared" si="204"/>
        <v>0</v>
      </c>
      <c r="EFK460" s="143">
        <f t="shared" si="204"/>
        <v>0</v>
      </c>
      <c r="EFL460" s="143">
        <f t="shared" si="204"/>
        <v>0</v>
      </c>
      <c r="EFM460" s="143">
        <f t="shared" si="204"/>
        <v>0</v>
      </c>
      <c r="EFN460" s="143">
        <f t="shared" si="204"/>
        <v>0</v>
      </c>
      <c r="EFO460" s="143">
        <f t="shared" si="204"/>
        <v>0</v>
      </c>
      <c r="EFP460" s="143">
        <f t="shared" si="204"/>
        <v>0</v>
      </c>
      <c r="EFQ460" s="143">
        <f t="shared" si="204"/>
        <v>0</v>
      </c>
      <c r="EFR460" s="143">
        <f t="shared" si="204"/>
        <v>0</v>
      </c>
      <c r="EFS460" s="143">
        <f t="shared" si="204"/>
        <v>0</v>
      </c>
      <c r="EFT460" s="143">
        <f t="shared" si="204"/>
        <v>0</v>
      </c>
      <c r="EFU460" s="143">
        <f t="shared" si="204"/>
        <v>0</v>
      </c>
      <c r="EFV460" s="143">
        <f t="shared" si="204"/>
        <v>0</v>
      </c>
      <c r="EFW460" s="143">
        <f t="shared" si="204"/>
        <v>0</v>
      </c>
      <c r="EFX460" s="143">
        <f t="shared" si="204"/>
        <v>0</v>
      </c>
      <c r="EFY460" s="143">
        <f t="shared" si="204"/>
        <v>0</v>
      </c>
      <c r="EFZ460" s="143">
        <f t="shared" si="204"/>
        <v>0</v>
      </c>
      <c r="EGA460" s="143">
        <f t="shared" si="204"/>
        <v>0</v>
      </c>
      <c r="EGB460" s="143">
        <f t="shared" si="204"/>
        <v>0</v>
      </c>
      <c r="EGC460" s="143">
        <f t="shared" si="204"/>
        <v>0</v>
      </c>
      <c r="EGD460" s="143">
        <f t="shared" si="204"/>
        <v>0</v>
      </c>
      <c r="EGE460" s="143">
        <f t="shared" si="204"/>
        <v>0</v>
      </c>
      <c r="EGF460" s="143">
        <f t="shared" si="204"/>
        <v>0</v>
      </c>
      <c r="EGG460" s="143">
        <f t="shared" si="204"/>
        <v>0</v>
      </c>
      <c r="EGH460" s="143">
        <f t="shared" si="204"/>
        <v>0</v>
      </c>
      <c r="EGI460" s="143">
        <f t="shared" si="204"/>
        <v>0</v>
      </c>
      <c r="EGJ460" s="143">
        <f t="shared" si="204"/>
        <v>0</v>
      </c>
      <c r="EGK460" s="143">
        <f t="shared" si="204"/>
        <v>0</v>
      </c>
      <c r="EGL460" s="143">
        <f t="shared" si="204"/>
        <v>0</v>
      </c>
      <c r="EGM460" s="143">
        <f t="shared" si="204"/>
        <v>0</v>
      </c>
      <c r="EGN460" s="143">
        <f t="shared" si="204"/>
        <v>0</v>
      </c>
      <c r="EGO460" s="143">
        <f t="shared" si="204"/>
        <v>0</v>
      </c>
      <c r="EGP460" s="143">
        <f t="shared" si="204"/>
        <v>0</v>
      </c>
      <c r="EGQ460" s="143">
        <f t="shared" si="204"/>
        <v>0</v>
      </c>
      <c r="EGR460" s="143">
        <f t="shared" si="204"/>
        <v>0</v>
      </c>
      <c r="EGS460" s="143">
        <f t="shared" si="204"/>
        <v>0</v>
      </c>
      <c r="EGT460" s="143">
        <f t="shared" si="204"/>
        <v>0</v>
      </c>
      <c r="EGU460" s="143">
        <f t="shared" si="204"/>
        <v>0</v>
      </c>
      <c r="EGV460" s="143">
        <f t="shared" si="204"/>
        <v>0</v>
      </c>
      <c r="EGW460" s="143">
        <f t="shared" si="204"/>
        <v>0</v>
      </c>
      <c r="EGX460" s="143">
        <f t="shared" si="204"/>
        <v>0</v>
      </c>
      <c r="EGY460" s="143">
        <f t="shared" si="204"/>
        <v>0</v>
      </c>
      <c r="EGZ460" s="143">
        <f t="shared" si="204"/>
        <v>0</v>
      </c>
      <c r="EHA460" s="143">
        <f t="shared" ref="EHA460:EJL460" si="205">EHA436</f>
        <v>0</v>
      </c>
      <c r="EHB460" s="143">
        <f t="shared" si="205"/>
        <v>0</v>
      </c>
      <c r="EHC460" s="143">
        <f t="shared" si="205"/>
        <v>0</v>
      </c>
      <c r="EHD460" s="143">
        <f t="shared" si="205"/>
        <v>0</v>
      </c>
      <c r="EHE460" s="143">
        <f t="shared" si="205"/>
        <v>0</v>
      </c>
      <c r="EHF460" s="143">
        <f t="shared" si="205"/>
        <v>0</v>
      </c>
      <c r="EHG460" s="143">
        <f t="shared" si="205"/>
        <v>0</v>
      </c>
      <c r="EHH460" s="143">
        <f t="shared" si="205"/>
        <v>0</v>
      </c>
      <c r="EHI460" s="143">
        <f t="shared" si="205"/>
        <v>0</v>
      </c>
      <c r="EHJ460" s="143">
        <f t="shared" si="205"/>
        <v>0</v>
      </c>
      <c r="EHK460" s="143">
        <f t="shared" si="205"/>
        <v>0</v>
      </c>
      <c r="EHL460" s="143">
        <f t="shared" si="205"/>
        <v>0</v>
      </c>
      <c r="EHM460" s="143">
        <f t="shared" si="205"/>
        <v>0</v>
      </c>
      <c r="EHN460" s="143">
        <f t="shared" si="205"/>
        <v>0</v>
      </c>
      <c r="EHO460" s="143">
        <f t="shared" si="205"/>
        <v>0</v>
      </c>
      <c r="EHP460" s="143">
        <f t="shared" si="205"/>
        <v>0</v>
      </c>
      <c r="EHQ460" s="143">
        <f t="shared" si="205"/>
        <v>0</v>
      </c>
      <c r="EHR460" s="143">
        <f t="shared" si="205"/>
        <v>0</v>
      </c>
      <c r="EHS460" s="143">
        <f t="shared" si="205"/>
        <v>0</v>
      </c>
      <c r="EHT460" s="143">
        <f t="shared" si="205"/>
        <v>0</v>
      </c>
      <c r="EHU460" s="143">
        <f t="shared" si="205"/>
        <v>0</v>
      </c>
      <c r="EHV460" s="143">
        <f t="shared" si="205"/>
        <v>0</v>
      </c>
      <c r="EHW460" s="143">
        <f t="shared" si="205"/>
        <v>0</v>
      </c>
      <c r="EHX460" s="143">
        <f t="shared" si="205"/>
        <v>0</v>
      </c>
      <c r="EHY460" s="143">
        <f t="shared" si="205"/>
        <v>0</v>
      </c>
      <c r="EHZ460" s="143">
        <f t="shared" si="205"/>
        <v>0</v>
      </c>
      <c r="EIA460" s="143">
        <f t="shared" si="205"/>
        <v>0</v>
      </c>
      <c r="EIB460" s="143">
        <f t="shared" si="205"/>
        <v>0</v>
      </c>
      <c r="EIC460" s="143">
        <f t="shared" si="205"/>
        <v>0</v>
      </c>
      <c r="EID460" s="143">
        <f t="shared" si="205"/>
        <v>0</v>
      </c>
      <c r="EIE460" s="143">
        <f t="shared" si="205"/>
        <v>0</v>
      </c>
      <c r="EIF460" s="143">
        <f t="shared" si="205"/>
        <v>0</v>
      </c>
      <c r="EIG460" s="143">
        <f t="shared" si="205"/>
        <v>0</v>
      </c>
      <c r="EIH460" s="143">
        <f t="shared" si="205"/>
        <v>0</v>
      </c>
      <c r="EII460" s="143">
        <f t="shared" si="205"/>
        <v>0</v>
      </c>
      <c r="EIJ460" s="143">
        <f t="shared" si="205"/>
        <v>0</v>
      </c>
      <c r="EIK460" s="143">
        <f t="shared" si="205"/>
        <v>0</v>
      </c>
      <c r="EIL460" s="143">
        <f t="shared" si="205"/>
        <v>0</v>
      </c>
      <c r="EIM460" s="143">
        <f t="shared" si="205"/>
        <v>0</v>
      </c>
      <c r="EIN460" s="143">
        <f t="shared" si="205"/>
        <v>0</v>
      </c>
      <c r="EIO460" s="143">
        <f t="shared" si="205"/>
        <v>0</v>
      </c>
      <c r="EIP460" s="143">
        <f t="shared" si="205"/>
        <v>0</v>
      </c>
      <c r="EIQ460" s="143">
        <f t="shared" si="205"/>
        <v>0</v>
      </c>
      <c r="EIR460" s="143">
        <f t="shared" si="205"/>
        <v>0</v>
      </c>
      <c r="EIS460" s="143">
        <f t="shared" si="205"/>
        <v>0</v>
      </c>
      <c r="EIT460" s="143">
        <f t="shared" si="205"/>
        <v>0</v>
      </c>
      <c r="EIU460" s="143">
        <f t="shared" si="205"/>
        <v>0</v>
      </c>
      <c r="EIV460" s="143">
        <f t="shared" si="205"/>
        <v>0</v>
      </c>
      <c r="EIW460" s="143">
        <f t="shared" si="205"/>
        <v>0</v>
      </c>
      <c r="EIX460" s="143">
        <f t="shared" si="205"/>
        <v>0</v>
      </c>
      <c r="EIY460" s="143">
        <f t="shared" si="205"/>
        <v>0</v>
      </c>
      <c r="EIZ460" s="143">
        <f t="shared" si="205"/>
        <v>0</v>
      </c>
      <c r="EJA460" s="143">
        <f t="shared" si="205"/>
        <v>0</v>
      </c>
      <c r="EJB460" s="143">
        <f t="shared" si="205"/>
        <v>0</v>
      </c>
      <c r="EJC460" s="143">
        <f t="shared" si="205"/>
        <v>0</v>
      </c>
      <c r="EJD460" s="143">
        <f t="shared" si="205"/>
        <v>0</v>
      </c>
      <c r="EJE460" s="143">
        <f t="shared" si="205"/>
        <v>0</v>
      </c>
      <c r="EJF460" s="143">
        <f t="shared" si="205"/>
        <v>0</v>
      </c>
      <c r="EJG460" s="143">
        <f t="shared" si="205"/>
        <v>0</v>
      </c>
      <c r="EJH460" s="143">
        <f t="shared" si="205"/>
        <v>0</v>
      </c>
      <c r="EJI460" s="143">
        <f t="shared" si="205"/>
        <v>0</v>
      </c>
      <c r="EJJ460" s="143">
        <f t="shared" si="205"/>
        <v>0</v>
      </c>
      <c r="EJK460" s="143">
        <f t="shared" si="205"/>
        <v>0</v>
      </c>
      <c r="EJL460" s="143">
        <f t="shared" si="205"/>
        <v>0</v>
      </c>
      <c r="EJM460" s="143">
        <f t="shared" ref="EJM460:ELX460" si="206">EJM436</f>
        <v>0</v>
      </c>
      <c r="EJN460" s="143">
        <f t="shared" si="206"/>
        <v>0</v>
      </c>
      <c r="EJO460" s="143">
        <f t="shared" si="206"/>
        <v>0</v>
      </c>
      <c r="EJP460" s="143">
        <f t="shared" si="206"/>
        <v>0</v>
      </c>
      <c r="EJQ460" s="143">
        <f t="shared" si="206"/>
        <v>0</v>
      </c>
      <c r="EJR460" s="143">
        <f t="shared" si="206"/>
        <v>0</v>
      </c>
      <c r="EJS460" s="143">
        <f t="shared" si="206"/>
        <v>0</v>
      </c>
      <c r="EJT460" s="143">
        <f t="shared" si="206"/>
        <v>0</v>
      </c>
      <c r="EJU460" s="143">
        <f t="shared" si="206"/>
        <v>0</v>
      </c>
      <c r="EJV460" s="143">
        <f t="shared" si="206"/>
        <v>0</v>
      </c>
      <c r="EJW460" s="143">
        <f t="shared" si="206"/>
        <v>0</v>
      </c>
      <c r="EJX460" s="143">
        <f t="shared" si="206"/>
        <v>0</v>
      </c>
      <c r="EJY460" s="143">
        <f t="shared" si="206"/>
        <v>0</v>
      </c>
      <c r="EJZ460" s="143">
        <f t="shared" si="206"/>
        <v>0</v>
      </c>
      <c r="EKA460" s="143">
        <f t="shared" si="206"/>
        <v>0</v>
      </c>
      <c r="EKB460" s="143">
        <f t="shared" si="206"/>
        <v>0</v>
      </c>
      <c r="EKC460" s="143">
        <f t="shared" si="206"/>
        <v>0</v>
      </c>
      <c r="EKD460" s="143">
        <f t="shared" si="206"/>
        <v>0</v>
      </c>
      <c r="EKE460" s="143">
        <f t="shared" si="206"/>
        <v>0</v>
      </c>
      <c r="EKF460" s="143">
        <f t="shared" si="206"/>
        <v>0</v>
      </c>
      <c r="EKG460" s="143">
        <f t="shared" si="206"/>
        <v>0</v>
      </c>
      <c r="EKH460" s="143">
        <f t="shared" si="206"/>
        <v>0</v>
      </c>
      <c r="EKI460" s="143">
        <f t="shared" si="206"/>
        <v>0</v>
      </c>
      <c r="EKJ460" s="143">
        <f t="shared" si="206"/>
        <v>0</v>
      </c>
      <c r="EKK460" s="143">
        <f t="shared" si="206"/>
        <v>0</v>
      </c>
      <c r="EKL460" s="143">
        <f t="shared" si="206"/>
        <v>0</v>
      </c>
      <c r="EKM460" s="143">
        <f t="shared" si="206"/>
        <v>0</v>
      </c>
      <c r="EKN460" s="143">
        <f t="shared" si="206"/>
        <v>0</v>
      </c>
      <c r="EKO460" s="143">
        <f t="shared" si="206"/>
        <v>0</v>
      </c>
      <c r="EKP460" s="143">
        <f t="shared" si="206"/>
        <v>0</v>
      </c>
      <c r="EKQ460" s="143">
        <f t="shared" si="206"/>
        <v>0</v>
      </c>
      <c r="EKR460" s="143">
        <f t="shared" si="206"/>
        <v>0</v>
      </c>
      <c r="EKS460" s="143">
        <f t="shared" si="206"/>
        <v>0</v>
      </c>
      <c r="EKT460" s="143">
        <f t="shared" si="206"/>
        <v>0</v>
      </c>
      <c r="EKU460" s="143">
        <f t="shared" si="206"/>
        <v>0</v>
      </c>
      <c r="EKV460" s="143">
        <f t="shared" si="206"/>
        <v>0</v>
      </c>
      <c r="EKW460" s="143">
        <f t="shared" si="206"/>
        <v>0</v>
      </c>
      <c r="EKX460" s="143">
        <f t="shared" si="206"/>
        <v>0</v>
      </c>
      <c r="EKY460" s="143">
        <f t="shared" si="206"/>
        <v>0</v>
      </c>
      <c r="EKZ460" s="143">
        <f t="shared" si="206"/>
        <v>0</v>
      </c>
      <c r="ELA460" s="143">
        <f t="shared" si="206"/>
        <v>0</v>
      </c>
      <c r="ELB460" s="143">
        <f t="shared" si="206"/>
        <v>0</v>
      </c>
      <c r="ELC460" s="143">
        <f t="shared" si="206"/>
        <v>0</v>
      </c>
      <c r="ELD460" s="143">
        <f t="shared" si="206"/>
        <v>0</v>
      </c>
      <c r="ELE460" s="143">
        <f t="shared" si="206"/>
        <v>0</v>
      </c>
      <c r="ELF460" s="143">
        <f t="shared" si="206"/>
        <v>0</v>
      </c>
      <c r="ELG460" s="143">
        <f t="shared" si="206"/>
        <v>0</v>
      </c>
      <c r="ELH460" s="143">
        <f t="shared" si="206"/>
        <v>0</v>
      </c>
      <c r="ELI460" s="143">
        <f t="shared" si="206"/>
        <v>0</v>
      </c>
      <c r="ELJ460" s="143">
        <f t="shared" si="206"/>
        <v>0</v>
      </c>
      <c r="ELK460" s="143">
        <f t="shared" si="206"/>
        <v>0</v>
      </c>
      <c r="ELL460" s="143">
        <f t="shared" si="206"/>
        <v>0</v>
      </c>
      <c r="ELM460" s="143">
        <f t="shared" si="206"/>
        <v>0</v>
      </c>
      <c r="ELN460" s="143">
        <f t="shared" si="206"/>
        <v>0</v>
      </c>
      <c r="ELO460" s="143">
        <f t="shared" si="206"/>
        <v>0</v>
      </c>
      <c r="ELP460" s="143">
        <f t="shared" si="206"/>
        <v>0</v>
      </c>
      <c r="ELQ460" s="143">
        <f t="shared" si="206"/>
        <v>0</v>
      </c>
      <c r="ELR460" s="143">
        <f t="shared" si="206"/>
        <v>0</v>
      </c>
      <c r="ELS460" s="143">
        <f t="shared" si="206"/>
        <v>0</v>
      </c>
      <c r="ELT460" s="143">
        <f t="shared" si="206"/>
        <v>0</v>
      </c>
      <c r="ELU460" s="143">
        <f t="shared" si="206"/>
        <v>0</v>
      </c>
      <c r="ELV460" s="143">
        <f t="shared" si="206"/>
        <v>0</v>
      </c>
      <c r="ELW460" s="143">
        <f t="shared" si="206"/>
        <v>0</v>
      </c>
      <c r="ELX460" s="143">
        <f t="shared" si="206"/>
        <v>0</v>
      </c>
      <c r="ELY460" s="143">
        <f t="shared" ref="ELY460:EOJ460" si="207">ELY436</f>
        <v>0</v>
      </c>
      <c r="ELZ460" s="143">
        <f t="shared" si="207"/>
        <v>0</v>
      </c>
      <c r="EMA460" s="143">
        <f t="shared" si="207"/>
        <v>0</v>
      </c>
      <c r="EMB460" s="143">
        <f t="shared" si="207"/>
        <v>0</v>
      </c>
      <c r="EMC460" s="143">
        <f t="shared" si="207"/>
        <v>0</v>
      </c>
      <c r="EMD460" s="143">
        <f t="shared" si="207"/>
        <v>0</v>
      </c>
      <c r="EME460" s="143">
        <f t="shared" si="207"/>
        <v>0</v>
      </c>
      <c r="EMF460" s="143">
        <f t="shared" si="207"/>
        <v>0</v>
      </c>
      <c r="EMG460" s="143">
        <f t="shared" si="207"/>
        <v>0</v>
      </c>
      <c r="EMH460" s="143">
        <f t="shared" si="207"/>
        <v>0</v>
      </c>
      <c r="EMI460" s="143">
        <f t="shared" si="207"/>
        <v>0</v>
      </c>
      <c r="EMJ460" s="143">
        <f t="shared" si="207"/>
        <v>0</v>
      </c>
      <c r="EMK460" s="143">
        <f t="shared" si="207"/>
        <v>0</v>
      </c>
      <c r="EML460" s="143">
        <f t="shared" si="207"/>
        <v>0</v>
      </c>
      <c r="EMM460" s="143">
        <f t="shared" si="207"/>
        <v>0</v>
      </c>
      <c r="EMN460" s="143">
        <f t="shared" si="207"/>
        <v>0</v>
      </c>
      <c r="EMO460" s="143">
        <f t="shared" si="207"/>
        <v>0</v>
      </c>
      <c r="EMP460" s="143">
        <f t="shared" si="207"/>
        <v>0</v>
      </c>
      <c r="EMQ460" s="143">
        <f t="shared" si="207"/>
        <v>0</v>
      </c>
      <c r="EMR460" s="143">
        <f t="shared" si="207"/>
        <v>0</v>
      </c>
      <c r="EMS460" s="143">
        <f t="shared" si="207"/>
        <v>0</v>
      </c>
      <c r="EMT460" s="143">
        <f t="shared" si="207"/>
        <v>0</v>
      </c>
      <c r="EMU460" s="143">
        <f t="shared" si="207"/>
        <v>0</v>
      </c>
      <c r="EMV460" s="143">
        <f t="shared" si="207"/>
        <v>0</v>
      </c>
      <c r="EMW460" s="143">
        <f t="shared" si="207"/>
        <v>0</v>
      </c>
      <c r="EMX460" s="143">
        <f t="shared" si="207"/>
        <v>0</v>
      </c>
      <c r="EMY460" s="143">
        <f t="shared" si="207"/>
        <v>0</v>
      </c>
      <c r="EMZ460" s="143">
        <f t="shared" si="207"/>
        <v>0</v>
      </c>
      <c r="ENA460" s="143">
        <f t="shared" si="207"/>
        <v>0</v>
      </c>
      <c r="ENB460" s="143">
        <f t="shared" si="207"/>
        <v>0</v>
      </c>
      <c r="ENC460" s="143">
        <f t="shared" si="207"/>
        <v>0</v>
      </c>
      <c r="END460" s="143">
        <f t="shared" si="207"/>
        <v>0</v>
      </c>
      <c r="ENE460" s="143">
        <f t="shared" si="207"/>
        <v>0</v>
      </c>
      <c r="ENF460" s="143">
        <f t="shared" si="207"/>
        <v>0</v>
      </c>
      <c r="ENG460" s="143">
        <f t="shared" si="207"/>
        <v>0</v>
      </c>
      <c r="ENH460" s="143">
        <f t="shared" si="207"/>
        <v>0</v>
      </c>
      <c r="ENI460" s="143">
        <f t="shared" si="207"/>
        <v>0</v>
      </c>
      <c r="ENJ460" s="143">
        <f t="shared" si="207"/>
        <v>0</v>
      </c>
      <c r="ENK460" s="143">
        <f t="shared" si="207"/>
        <v>0</v>
      </c>
      <c r="ENL460" s="143">
        <f t="shared" si="207"/>
        <v>0</v>
      </c>
      <c r="ENM460" s="143">
        <f t="shared" si="207"/>
        <v>0</v>
      </c>
      <c r="ENN460" s="143">
        <f t="shared" si="207"/>
        <v>0</v>
      </c>
      <c r="ENO460" s="143">
        <f t="shared" si="207"/>
        <v>0</v>
      </c>
      <c r="ENP460" s="143">
        <f t="shared" si="207"/>
        <v>0</v>
      </c>
      <c r="ENQ460" s="143">
        <f t="shared" si="207"/>
        <v>0</v>
      </c>
      <c r="ENR460" s="143">
        <f t="shared" si="207"/>
        <v>0</v>
      </c>
      <c r="ENS460" s="143">
        <f t="shared" si="207"/>
        <v>0</v>
      </c>
      <c r="ENT460" s="143">
        <f t="shared" si="207"/>
        <v>0</v>
      </c>
      <c r="ENU460" s="143">
        <f t="shared" si="207"/>
        <v>0</v>
      </c>
      <c r="ENV460" s="143">
        <f t="shared" si="207"/>
        <v>0</v>
      </c>
      <c r="ENW460" s="143">
        <f t="shared" si="207"/>
        <v>0</v>
      </c>
      <c r="ENX460" s="143">
        <f t="shared" si="207"/>
        <v>0</v>
      </c>
      <c r="ENY460" s="143">
        <f t="shared" si="207"/>
        <v>0</v>
      </c>
      <c r="ENZ460" s="143">
        <f t="shared" si="207"/>
        <v>0</v>
      </c>
      <c r="EOA460" s="143">
        <f t="shared" si="207"/>
        <v>0</v>
      </c>
      <c r="EOB460" s="143">
        <f t="shared" si="207"/>
        <v>0</v>
      </c>
      <c r="EOC460" s="143">
        <f t="shared" si="207"/>
        <v>0</v>
      </c>
      <c r="EOD460" s="143">
        <f t="shared" si="207"/>
        <v>0</v>
      </c>
      <c r="EOE460" s="143">
        <f t="shared" si="207"/>
        <v>0</v>
      </c>
      <c r="EOF460" s="143">
        <f t="shared" si="207"/>
        <v>0</v>
      </c>
      <c r="EOG460" s="143">
        <f t="shared" si="207"/>
        <v>0</v>
      </c>
      <c r="EOH460" s="143">
        <f t="shared" si="207"/>
        <v>0</v>
      </c>
      <c r="EOI460" s="143">
        <f t="shared" si="207"/>
        <v>0</v>
      </c>
      <c r="EOJ460" s="143">
        <f t="shared" si="207"/>
        <v>0</v>
      </c>
      <c r="EOK460" s="143">
        <f t="shared" ref="EOK460:EQV460" si="208">EOK436</f>
        <v>0</v>
      </c>
      <c r="EOL460" s="143">
        <f t="shared" si="208"/>
        <v>0</v>
      </c>
      <c r="EOM460" s="143">
        <f t="shared" si="208"/>
        <v>0</v>
      </c>
      <c r="EON460" s="143">
        <f t="shared" si="208"/>
        <v>0</v>
      </c>
      <c r="EOO460" s="143">
        <f t="shared" si="208"/>
        <v>0</v>
      </c>
      <c r="EOP460" s="143">
        <f t="shared" si="208"/>
        <v>0</v>
      </c>
      <c r="EOQ460" s="143">
        <f t="shared" si="208"/>
        <v>0</v>
      </c>
      <c r="EOR460" s="143">
        <f t="shared" si="208"/>
        <v>0</v>
      </c>
      <c r="EOS460" s="143">
        <f t="shared" si="208"/>
        <v>0</v>
      </c>
      <c r="EOT460" s="143">
        <f t="shared" si="208"/>
        <v>0</v>
      </c>
      <c r="EOU460" s="143">
        <f t="shared" si="208"/>
        <v>0</v>
      </c>
      <c r="EOV460" s="143">
        <f t="shared" si="208"/>
        <v>0</v>
      </c>
      <c r="EOW460" s="143">
        <f t="shared" si="208"/>
        <v>0</v>
      </c>
      <c r="EOX460" s="143">
        <f t="shared" si="208"/>
        <v>0</v>
      </c>
      <c r="EOY460" s="143">
        <f t="shared" si="208"/>
        <v>0</v>
      </c>
      <c r="EOZ460" s="143">
        <f t="shared" si="208"/>
        <v>0</v>
      </c>
      <c r="EPA460" s="143">
        <f t="shared" si="208"/>
        <v>0</v>
      </c>
      <c r="EPB460" s="143">
        <f t="shared" si="208"/>
        <v>0</v>
      </c>
      <c r="EPC460" s="143">
        <f t="shared" si="208"/>
        <v>0</v>
      </c>
      <c r="EPD460" s="143">
        <f t="shared" si="208"/>
        <v>0</v>
      </c>
      <c r="EPE460" s="143">
        <f t="shared" si="208"/>
        <v>0</v>
      </c>
      <c r="EPF460" s="143">
        <f t="shared" si="208"/>
        <v>0</v>
      </c>
      <c r="EPG460" s="143">
        <f t="shared" si="208"/>
        <v>0</v>
      </c>
      <c r="EPH460" s="143">
        <f t="shared" si="208"/>
        <v>0</v>
      </c>
      <c r="EPI460" s="143">
        <f t="shared" si="208"/>
        <v>0</v>
      </c>
      <c r="EPJ460" s="143">
        <f t="shared" si="208"/>
        <v>0</v>
      </c>
      <c r="EPK460" s="143">
        <f t="shared" si="208"/>
        <v>0</v>
      </c>
      <c r="EPL460" s="143">
        <f t="shared" si="208"/>
        <v>0</v>
      </c>
      <c r="EPM460" s="143">
        <f t="shared" si="208"/>
        <v>0</v>
      </c>
      <c r="EPN460" s="143">
        <f t="shared" si="208"/>
        <v>0</v>
      </c>
      <c r="EPO460" s="143">
        <f t="shared" si="208"/>
        <v>0</v>
      </c>
      <c r="EPP460" s="143">
        <f t="shared" si="208"/>
        <v>0</v>
      </c>
      <c r="EPQ460" s="143">
        <f t="shared" si="208"/>
        <v>0</v>
      </c>
      <c r="EPR460" s="143">
        <f t="shared" si="208"/>
        <v>0</v>
      </c>
      <c r="EPS460" s="143">
        <f t="shared" si="208"/>
        <v>0</v>
      </c>
      <c r="EPT460" s="143">
        <f t="shared" si="208"/>
        <v>0</v>
      </c>
      <c r="EPU460" s="143">
        <f t="shared" si="208"/>
        <v>0</v>
      </c>
      <c r="EPV460" s="143">
        <f t="shared" si="208"/>
        <v>0</v>
      </c>
      <c r="EPW460" s="143">
        <f t="shared" si="208"/>
        <v>0</v>
      </c>
      <c r="EPX460" s="143">
        <f t="shared" si="208"/>
        <v>0</v>
      </c>
      <c r="EPY460" s="143">
        <f t="shared" si="208"/>
        <v>0</v>
      </c>
      <c r="EPZ460" s="143">
        <f t="shared" si="208"/>
        <v>0</v>
      </c>
      <c r="EQA460" s="143">
        <f t="shared" si="208"/>
        <v>0</v>
      </c>
      <c r="EQB460" s="143">
        <f t="shared" si="208"/>
        <v>0</v>
      </c>
      <c r="EQC460" s="143">
        <f t="shared" si="208"/>
        <v>0</v>
      </c>
      <c r="EQD460" s="143">
        <f t="shared" si="208"/>
        <v>0</v>
      </c>
      <c r="EQE460" s="143">
        <f t="shared" si="208"/>
        <v>0</v>
      </c>
      <c r="EQF460" s="143">
        <f t="shared" si="208"/>
        <v>0</v>
      </c>
      <c r="EQG460" s="143">
        <f t="shared" si="208"/>
        <v>0</v>
      </c>
      <c r="EQH460" s="143">
        <f t="shared" si="208"/>
        <v>0</v>
      </c>
      <c r="EQI460" s="143">
        <f t="shared" si="208"/>
        <v>0</v>
      </c>
      <c r="EQJ460" s="143">
        <f t="shared" si="208"/>
        <v>0</v>
      </c>
      <c r="EQK460" s="143">
        <f t="shared" si="208"/>
        <v>0</v>
      </c>
      <c r="EQL460" s="143">
        <f t="shared" si="208"/>
        <v>0</v>
      </c>
      <c r="EQM460" s="143">
        <f t="shared" si="208"/>
        <v>0</v>
      </c>
      <c r="EQN460" s="143">
        <f t="shared" si="208"/>
        <v>0</v>
      </c>
      <c r="EQO460" s="143">
        <f t="shared" si="208"/>
        <v>0</v>
      </c>
      <c r="EQP460" s="143">
        <f t="shared" si="208"/>
        <v>0</v>
      </c>
      <c r="EQQ460" s="143">
        <f t="shared" si="208"/>
        <v>0</v>
      </c>
      <c r="EQR460" s="143">
        <f t="shared" si="208"/>
        <v>0</v>
      </c>
      <c r="EQS460" s="143">
        <f t="shared" si="208"/>
        <v>0</v>
      </c>
      <c r="EQT460" s="143">
        <f t="shared" si="208"/>
        <v>0</v>
      </c>
      <c r="EQU460" s="143">
        <f t="shared" si="208"/>
        <v>0</v>
      </c>
      <c r="EQV460" s="143">
        <f t="shared" si="208"/>
        <v>0</v>
      </c>
      <c r="EQW460" s="143">
        <f t="shared" ref="EQW460:ETH460" si="209">EQW436</f>
        <v>0</v>
      </c>
      <c r="EQX460" s="143">
        <f t="shared" si="209"/>
        <v>0</v>
      </c>
      <c r="EQY460" s="143">
        <f t="shared" si="209"/>
        <v>0</v>
      </c>
      <c r="EQZ460" s="143">
        <f t="shared" si="209"/>
        <v>0</v>
      </c>
      <c r="ERA460" s="143">
        <f t="shared" si="209"/>
        <v>0</v>
      </c>
      <c r="ERB460" s="143">
        <f t="shared" si="209"/>
        <v>0</v>
      </c>
      <c r="ERC460" s="143">
        <f t="shared" si="209"/>
        <v>0</v>
      </c>
      <c r="ERD460" s="143">
        <f t="shared" si="209"/>
        <v>0</v>
      </c>
      <c r="ERE460" s="143">
        <f t="shared" si="209"/>
        <v>0</v>
      </c>
      <c r="ERF460" s="143">
        <f t="shared" si="209"/>
        <v>0</v>
      </c>
      <c r="ERG460" s="143">
        <f t="shared" si="209"/>
        <v>0</v>
      </c>
      <c r="ERH460" s="143">
        <f t="shared" si="209"/>
        <v>0</v>
      </c>
      <c r="ERI460" s="143">
        <f t="shared" si="209"/>
        <v>0</v>
      </c>
      <c r="ERJ460" s="143">
        <f t="shared" si="209"/>
        <v>0</v>
      </c>
      <c r="ERK460" s="143">
        <f t="shared" si="209"/>
        <v>0</v>
      </c>
      <c r="ERL460" s="143">
        <f t="shared" si="209"/>
        <v>0</v>
      </c>
      <c r="ERM460" s="143">
        <f t="shared" si="209"/>
        <v>0</v>
      </c>
      <c r="ERN460" s="143">
        <f t="shared" si="209"/>
        <v>0</v>
      </c>
      <c r="ERO460" s="143">
        <f t="shared" si="209"/>
        <v>0</v>
      </c>
      <c r="ERP460" s="143">
        <f t="shared" si="209"/>
        <v>0</v>
      </c>
      <c r="ERQ460" s="143">
        <f t="shared" si="209"/>
        <v>0</v>
      </c>
      <c r="ERR460" s="143">
        <f t="shared" si="209"/>
        <v>0</v>
      </c>
      <c r="ERS460" s="143">
        <f t="shared" si="209"/>
        <v>0</v>
      </c>
      <c r="ERT460" s="143">
        <f t="shared" si="209"/>
        <v>0</v>
      </c>
      <c r="ERU460" s="143">
        <f t="shared" si="209"/>
        <v>0</v>
      </c>
      <c r="ERV460" s="143">
        <f t="shared" si="209"/>
        <v>0</v>
      </c>
      <c r="ERW460" s="143">
        <f t="shared" si="209"/>
        <v>0</v>
      </c>
      <c r="ERX460" s="143">
        <f t="shared" si="209"/>
        <v>0</v>
      </c>
      <c r="ERY460" s="143">
        <f t="shared" si="209"/>
        <v>0</v>
      </c>
      <c r="ERZ460" s="143">
        <f t="shared" si="209"/>
        <v>0</v>
      </c>
      <c r="ESA460" s="143">
        <f t="shared" si="209"/>
        <v>0</v>
      </c>
      <c r="ESB460" s="143">
        <f t="shared" si="209"/>
        <v>0</v>
      </c>
      <c r="ESC460" s="143">
        <f t="shared" si="209"/>
        <v>0</v>
      </c>
      <c r="ESD460" s="143">
        <f t="shared" si="209"/>
        <v>0</v>
      </c>
      <c r="ESE460" s="143">
        <f t="shared" si="209"/>
        <v>0</v>
      </c>
      <c r="ESF460" s="143">
        <f t="shared" si="209"/>
        <v>0</v>
      </c>
      <c r="ESG460" s="143">
        <f t="shared" si="209"/>
        <v>0</v>
      </c>
      <c r="ESH460" s="143">
        <f t="shared" si="209"/>
        <v>0</v>
      </c>
      <c r="ESI460" s="143">
        <f t="shared" si="209"/>
        <v>0</v>
      </c>
      <c r="ESJ460" s="143">
        <f t="shared" si="209"/>
        <v>0</v>
      </c>
      <c r="ESK460" s="143">
        <f t="shared" si="209"/>
        <v>0</v>
      </c>
      <c r="ESL460" s="143">
        <f t="shared" si="209"/>
        <v>0</v>
      </c>
      <c r="ESM460" s="143">
        <f t="shared" si="209"/>
        <v>0</v>
      </c>
      <c r="ESN460" s="143">
        <f t="shared" si="209"/>
        <v>0</v>
      </c>
      <c r="ESO460" s="143">
        <f t="shared" si="209"/>
        <v>0</v>
      </c>
      <c r="ESP460" s="143">
        <f t="shared" si="209"/>
        <v>0</v>
      </c>
      <c r="ESQ460" s="143">
        <f t="shared" si="209"/>
        <v>0</v>
      </c>
      <c r="ESR460" s="143">
        <f t="shared" si="209"/>
        <v>0</v>
      </c>
      <c r="ESS460" s="143">
        <f t="shared" si="209"/>
        <v>0</v>
      </c>
      <c r="EST460" s="143">
        <f t="shared" si="209"/>
        <v>0</v>
      </c>
      <c r="ESU460" s="143">
        <f t="shared" si="209"/>
        <v>0</v>
      </c>
      <c r="ESV460" s="143">
        <f t="shared" si="209"/>
        <v>0</v>
      </c>
      <c r="ESW460" s="143">
        <f t="shared" si="209"/>
        <v>0</v>
      </c>
      <c r="ESX460" s="143">
        <f t="shared" si="209"/>
        <v>0</v>
      </c>
      <c r="ESY460" s="143">
        <f t="shared" si="209"/>
        <v>0</v>
      </c>
      <c r="ESZ460" s="143">
        <f t="shared" si="209"/>
        <v>0</v>
      </c>
      <c r="ETA460" s="143">
        <f t="shared" si="209"/>
        <v>0</v>
      </c>
      <c r="ETB460" s="143">
        <f t="shared" si="209"/>
        <v>0</v>
      </c>
      <c r="ETC460" s="143">
        <f t="shared" si="209"/>
        <v>0</v>
      </c>
      <c r="ETD460" s="143">
        <f t="shared" si="209"/>
        <v>0</v>
      </c>
      <c r="ETE460" s="143">
        <f t="shared" si="209"/>
        <v>0</v>
      </c>
      <c r="ETF460" s="143">
        <f t="shared" si="209"/>
        <v>0</v>
      </c>
      <c r="ETG460" s="143">
        <f t="shared" si="209"/>
        <v>0</v>
      </c>
      <c r="ETH460" s="143">
        <f t="shared" si="209"/>
        <v>0</v>
      </c>
      <c r="ETI460" s="143">
        <f t="shared" ref="ETI460:EVT460" si="210">ETI436</f>
        <v>0</v>
      </c>
      <c r="ETJ460" s="143">
        <f t="shared" si="210"/>
        <v>0</v>
      </c>
      <c r="ETK460" s="143">
        <f t="shared" si="210"/>
        <v>0</v>
      </c>
      <c r="ETL460" s="143">
        <f t="shared" si="210"/>
        <v>0</v>
      </c>
      <c r="ETM460" s="143">
        <f t="shared" si="210"/>
        <v>0</v>
      </c>
      <c r="ETN460" s="143">
        <f t="shared" si="210"/>
        <v>0</v>
      </c>
      <c r="ETO460" s="143">
        <f t="shared" si="210"/>
        <v>0</v>
      </c>
      <c r="ETP460" s="143">
        <f t="shared" si="210"/>
        <v>0</v>
      </c>
      <c r="ETQ460" s="143">
        <f t="shared" si="210"/>
        <v>0</v>
      </c>
      <c r="ETR460" s="143">
        <f t="shared" si="210"/>
        <v>0</v>
      </c>
      <c r="ETS460" s="143">
        <f t="shared" si="210"/>
        <v>0</v>
      </c>
      <c r="ETT460" s="143">
        <f t="shared" si="210"/>
        <v>0</v>
      </c>
      <c r="ETU460" s="143">
        <f t="shared" si="210"/>
        <v>0</v>
      </c>
      <c r="ETV460" s="143">
        <f t="shared" si="210"/>
        <v>0</v>
      </c>
      <c r="ETW460" s="143">
        <f t="shared" si="210"/>
        <v>0</v>
      </c>
      <c r="ETX460" s="143">
        <f t="shared" si="210"/>
        <v>0</v>
      </c>
      <c r="ETY460" s="143">
        <f t="shared" si="210"/>
        <v>0</v>
      </c>
      <c r="ETZ460" s="143">
        <f t="shared" si="210"/>
        <v>0</v>
      </c>
      <c r="EUA460" s="143">
        <f t="shared" si="210"/>
        <v>0</v>
      </c>
      <c r="EUB460" s="143">
        <f t="shared" si="210"/>
        <v>0</v>
      </c>
      <c r="EUC460" s="143">
        <f t="shared" si="210"/>
        <v>0</v>
      </c>
      <c r="EUD460" s="143">
        <f t="shared" si="210"/>
        <v>0</v>
      </c>
      <c r="EUE460" s="143">
        <f t="shared" si="210"/>
        <v>0</v>
      </c>
      <c r="EUF460" s="143">
        <f t="shared" si="210"/>
        <v>0</v>
      </c>
      <c r="EUG460" s="143">
        <f t="shared" si="210"/>
        <v>0</v>
      </c>
      <c r="EUH460" s="143">
        <f t="shared" si="210"/>
        <v>0</v>
      </c>
      <c r="EUI460" s="143">
        <f t="shared" si="210"/>
        <v>0</v>
      </c>
      <c r="EUJ460" s="143">
        <f t="shared" si="210"/>
        <v>0</v>
      </c>
      <c r="EUK460" s="143">
        <f t="shared" si="210"/>
        <v>0</v>
      </c>
      <c r="EUL460" s="143">
        <f t="shared" si="210"/>
        <v>0</v>
      </c>
      <c r="EUM460" s="143">
        <f t="shared" si="210"/>
        <v>0</v>
      </c>
      <c r="EUN460" s="143">
        <f t="shared" si="210"/>
        <v>0</v>
      </c>
      <c r="EUO460" s="143">
        <f t="shared" si="210"/>
        <v>0</v>
      </c>
      <c r="EUP460" s="143">
        <f t="shared" si="210"/>
        <v>0</v>
      </c>
      <c r="EUQ460" s="143">
        <f t="shared" si="210"/>
        <v>0</v>
      </c>
      <c r="EUR460" s="143">
        <f t="shared" si="210"/>
        <v>0</v>
      </c>
      <c r="EUS460" s="143">
        <f t="shared" si="210"/>
        <v>0</v>
      </c>
      <c r="EUT460" s="143">
        <f t="shared" si="210"/>
        <v>0</v>
      </c>
      <c r="EUU460" s="143">
        <f t="shared" si="210"/>
        <v>0</v>
      </c>
      <c r="EUV460" s="143">
        <f t="shared" si="210"/>
        <v>0</v>
      </c>
      <c r="EUW460" s="143">
        <f t="shared" si="210"/>
        <v>0</v>
      </c>
      <c r="EUX460" s="143">
        <f t="shared" si="210"/>
        <v>0</v>
      </c>
      <c r="EUY460" s="143">
        <f t="shared" si="210"/>
        <v>0</v>
      </c>
      <c r="EUZ460" s="143">
        <f t="shared" si="210"/>
        <v>0</v>
      </c>
      <c r="EVA460" s="143">
        <f t="shared" si="210"/>
        <v>0</v>
      </c>
      <c r="EVB460" s="143">
        <f t="shared" si="210"/>
        <v>0</v>
      </c>
      <c r="EVC460" s="143">
        <f t="shared" si="210"/>
        <v>0</v>
      </c>
      <c r="EVD460" s="143">
        <f t="shared" si="210"/>
        <v>0</v>
      </c>
      <c r="EVE460" s="143">
        <f t="shared" si="210"/>
        <v>0</v>
      </c>
      <c r="EVF460" s="143">
        <f t="shared" si="210"/>
        <v>0</v>
      </c>
      <c r="EVG460" s="143">
        <f t="shared" si="210"/>
        <v>0</v>
      </c>
      <c r="EVH460" s="143">
        <f t="shared" si="210"/>
        <v>0</v>
      </c>
      <c r="EVI460" s="143">
        <f t="shared" si="210"/>
        <v>0</v>
      </c>
      <c r="EVJ460" s="143">
        <f t="shared" si="210"/>
        <v>0</v>
      </c>
      <c r="EVK460" s="143">
        <f t="shared" si="210"/>
        <v>0</v>
      </c>
      <c r="EVL460" s="143">
        <f t="shared" si="210"/>
        <v>0</v>
      </c>
      <c r="EVM460" s="143">
        <f t="shared" si="210"/>
        <v>0</v>
      </c>
      <c r="EVN460" s="143">
        <f t="shared" si="210"/>
        <v>0</v>
      </c>
      <c r="EVO460" s="143">
        <f t="shared" si="210"/>
        <v>0</v>
      </c>
      <c r="EVP460" s="143">
        <f t="shared" si="210"/>
        <v>0</v>
      </c>
      <c r="EVQ460" s="143">
        <f t="shared" si="210"/>
        <v>0</v>
      </c>
      <c r="EVR460" s="143">
        <f t="shared" si="210"/>
        <v>0</v>
      </c>
      <c r="EVS460" s="143">
        <f t="shared" si="210"/>
        <v>0</v>
      </c>
      <c r="EVT460" s="143">
        <f t="shared" si="210"/>
        <v>0</v>
      </c>
      <c r="EVU460" s="143">
        <f t="shared" ref="EVU460:EYF460" si="211">EVU436</f>
        <v>0</v>
      </c>
      <c r="EVV460" s="143">
        <f t="shared" si="211"/>
        <v>0</v>
      </c>
      <c r="EVW460" s="143">
        <f t="shared" si="211"/>
        <v>0</v>
      </c>
      <c r="EVX460" s="143">
        <f t="shared" si="211"/>
        <v>0</v>
      </c>
      <c r="EVY460" s="143">
        <f t="shared" si="211"/>
        <v>0</v>
      </c>
      <c r="EVZ460" s="143">
        <f t="shared" si="211"/>
        <v>0</v>
      </c>
      <c r="EWA460" s="143">
        <f t="shared" si="211"/>
        <v>0</v>
      </c>
      <c r="EWB460" s="143">
        <f t="shared" si="211"/>
        <v>0</v>
      </c>
      <c r="EWC460" s="143">
        <f t="shared" si="211"/>
        <v>0</v>
      </c>
      <c r="EWD460" s="143">
        <f t="shared" si="211"/>
        <v>0</v>
      </c>
      <c r="EWE460" s="143">
        <f t="shared" si="211"/>
        <v>0</v>
      </c>
      <c r="EWF460" s="143">
        <f t="shared" si="211"/>
        <v>0</v>
      </c>
      <c r="EWG460" s="143">
        <f t="shared" si="211"/>
        <v>0</v>
      </c>
      <c r="EWH460" s="143">
        <f t="shared" si="211"/>
        <v>0</v>
      </c>
      <c r="EWI460" s="143">
        <f t="shared" si="211"/>
        <v>0</v>
      </c>
      <c r="EWJ460" s="143">
        <f t="shared" si="211"/>
        <v>0</v>
      </c>
      <c r="EWK460" s="143">
        <f t="shared" si="211"/>
        <v>0</v>
      </c>
      <c r="EWL460" s="143">
        <f t="shared" si="211"/>
        <v>0</v>
      </c>
      <c r="EWM460" s="143">
        <f t="shared" si="211"/>
        <v>0</v>
      </c>
      <c r="EWN460" s="143">
        <f t="shared" si="211"/>
        <v>0</v>
      </c>
      <c r="EWO460" s="143">
        <f t="shared" si="211"/>
        <v>0</v>
      </c>
      <c r="EWP460" s="143">
        <f t="shared" si="211"/>
        <v>0</v>
      </c>
      <c r="EWQ460" s="143">
        <f t="shared" si="211"/>
        <v>0</v>
      </c>
      <c r="EWR460" s="143">
        <f t="shared" si="211"/>
        <v>0</v>
      </c>
      <c r="EWS460" s="143">
        <f t="shared" si="211"/>
        <v>0</v>
      </c>
      <c r="EWT460" s="143">
        <f t="shared" si="211"/>
        <v>0</v>
      </c>
      <c r="EWU460" s="143">
        <f t="shared" si="211"/>
        <v>0</v>
      </c>
      <c r="EWV460" s="143">
        <f t="shared" si="211"/>
        <v>0</v>
      </c>
      <c r="EWW460" s="143">
        <f t="shared" si="211"/>
        <v>0</v>
      </c>
      <c r="EWX460" s="143">
        <f t="shared" si="211"/>
        <v>0</v>
      </c>
      <c r="EWY460" s="143">
        <f t="shared" si="211"/>
        <v>0</v>
      </c>
      <c r="EWZ460" s="143">
        <f t="shared" si="211"/>
        <v>0</v>
      </c>
      <c r="EXA460" s="143">
        <f t="shared" si="211"/>
        <v>0</v>
      </c>
      <c r="EXB460" s="143">
        <f t="shared" si="211"/>
        <v>0</v>
      </c>
      <c r="EXC460" s="143">
        <f t="shared" si="211"/>
        <v>0</v>
      </c>
      <c r="EXD460" s="143">
        <f t="shared" si="211"/>
        <v>0</v>
      </c>
      <c r="EXE460" s="143">
        <f t="shared" si="211"/>
        <v>0</v>
      </c>
      <c r="EXF460" s="143">
        <f t="shared" si="211"/>
        <v>0</v>
      </c>
      <c r="EXG460" s="143">
        <f t="shared" si="211"/>
        <v>0</v>
      </c>
      <c r="EXH460" s="143">
        <f t="shared" si="211"/>
        <v>0</v>
      </c>
      <c r="EXI460" s="143">
        <f t="shared" si="211"/>
        <v>0</v>
      </c>
      <c r="EXJ460" s="143">
        <f t="shared" si="211"/>
        <v>0</v>
      </c>
      <c r="EXK460" s="143">
        <f t="shared" si="211"/>
        <v>0</v>
      </c>
      <c r="EXL460" s="143">
        <f t="shared" si="211"/>
        <v>0</v>
      </c>
      <c r="EXM460" s="143">
        <f t="shared" si="211"/>
        <v>0</v>
      </c>
      <c r="EXN460" s="143">
        <f t="shared" si="211"/>
        <v>0</v>
      </c>
      <c r="EXO460" s="143">
        <f t="shared" si="211"/>
        <v>0</v>
      </c>
      <c r="EXP460" s="143">
        <f t="shared" si="211"/>
        <v>0</v>
      </c>
      <c r="EXQ460" s="143">
        <f t="shared" si="211"/>
        <v>0</v>
      </c>
      <c r="EXR460" s="143">
        <f t="shared" si="211"/>
        <v>0</v>
      </c>
      <c r="EXS460" s="143">
        <f t="shared" si="211"/>
        <v>0</v>
      </c>
      <c r="EXT460" s="143">
        <f t="shared" si="211"/>
        <v>0</v>
      </c>
      <c r="EXU460" s="143">
        <f t="shared" si="211"/>
        <v>0</v>
      </c>
      <c r="EXV460" s="143">
        <f t="shared" si="211"/>
        <v>0</v>
      </c>
      <c r="EXW460" s="143">
        <f t="shared" si="211"/>
        <v>0</v>
      </c>
      <c r="EXX460" s="143">
        <f t="shared" si="211"/>
        <v>0</v>
      </c>
      <c r="EXY460" s="143">
        <f t="shared" si="211"/>
        <v>0</v>
      </c>
      <c r="EXZ460" s="143">
        <f t="shared" si="211"/>
        <v>0</v>
      </c>
      <c r="EYA460" s="143">
        <f t="shared" si="211"/>
        <v>0</v>
      </c>
      <c r="EYB460" s="143">
        <f t="shared" si="211"/>
        <v>0</v>
      </c>
      <c r="EYC460" s="143">
        <f t="shared" si="211"/>
        <v>0</v>
      </c>
      <c r="EYD460" s="143">
        <f t="shared" si="211"/>
        <v>0</v>
      </c>
      <c r="EYE460" s="143">
        <f t="shared" si="211"/>
        <v>0</v>
      </c>
      <c r="EYF460" s="143">
        <f t="shared" si="211"/>
        <v>0</v>
      </c>
      <c r="EYG460" s="143">
        <f t="shared" ref="EYG460:FAR460" si="212">EYG436</f>
        <v>0</v>
      </c>
      <c r="EYH460" s="143">
        <f t="shared" si="212"/>
        <v>0</v>
      </c>
      <c r="EYI460" s="143">
        <f t="shared" si="212"/>
        <v>0</v>
      </c>
      <c r="EYJ460" s="143">
        <f t="shared" si="212"/>
        <v>0</v>
      </c>
      <c r="EYK460" s="143">
        <f t="shared" si="212"/>
        <v>0</v>
      </c>
      <c r="EYL460" s="143">
        <f t="shared" si="212"/>
        <v>0</v>
      </c>
      <c r="EYM460" s="143">
        <f t="shared" si="212"/>
        <v>0</v>
      </c>
      <c r="EYN460" s="143">
        <f t="shared" si="212"/>
        <v>0</v>
      </c>
      <c r="EYO460" s="143">
        <f t="shared" si="212"/>
        <v>0</v>
      </c>
      <c r="EYP460" s="143">
        <f t="shared" si="212"/>
        <v>0</v>
      </c>
      <c r="EYQ460" s="143">
        <f t="shared" si="212"/>
        <v>0</v>
      </c>
      <c r="EYR460" s="143">
        <f t="shared" si="212"/>
        <v>0</v>
      </c>
      <c r="EYS460" s="143">
        <f t="shared" si="212"/>
        <v>0</v>
      </c>
      <c r="EYT460" s="143">
        <f t="shared" si="212"/>
        <v>0</v>
      </c>
      <c r="EYU460" s="143">
        <f t="shared" si="212"/>
        <v>0</v>
      </c>
      <c r="EYV460" s="143">
        <f t="shared" si="212"/>
        <v>0</v>
      </c>
      <c r="EYW460" s="143">
        <f t="shared" si="212"/>
        <v>0</v>
      </c>
      <c r="EYX460" s="143">
        <f t="shared" si="212"/>
        <v>0</v>
      </c>
      <c r="EYY460" s="143">
        <f t="shared" si="212"/>
        <v>0</v>
      </c>
      <c r="EYZ460" s="143">
        <f t="shared" si="212"/>
        <v>0</v>
      </c>
      <c r="EZA460" s="143">
        <f t="shared" si="212"/>
        <v>0</v>
      </c>
      <c r="EZB460" s="143">
        <f t="shared" si="212"/>
        <v>0</v>
      </c>
      <c r="EZC460" s="143">
        <f t="shared" si="212"/>
        <v>0</v>
      </c>
      <c r="EZD460" s="143">
        <f t="shared" si="212"/>
        <v>0</v>
      </c>
      <c r="EZE460" s="143">
        <f t="shared" si="212"/>
        <v>0</v>
      </c>
      <c r="EZF460" s="143">
        <f t="shared" si="212"/>
        <v>0</v>
      </c>
      <c r="EZG460" s="143">
        <f t="shared" si="212"/>
        <v>0</v>
      </c>
      <c r="EZH460" s="143">
        <f t="shared" si="212"/>
        <v>0</v>
      </c>
      <c r="EZI460" s="143">
        <f t="shared" si="212"/>
        <v>0</v>
      </c>
      <c r="EZJ460" s="143">
        <f t="shared" si="212"/>
        <v>0</v>
      </c>
      <c r="EZK460" s="143">
        <f t="shared" si="212"/>
        <v>0</v>
      </c>
      <c r="EZL460" s="143">
        <f t="shared" si="212"/>
        <v>0</v>
      </c>
      <c r="EZM460" s="143">
        <f t="shared" si="212"/>
        <v>0</v>
      </c>
      <c r="EZN460" s="143">
        <f t="shared" si="212"/>
        <v>0</v>
      </c>
      <c r="EZO460" s="143">
        <f t="shared" si="212"/>
        <v>0</v>
      </c>
      <c r="EZP460" s="143">
        <f t="shared" si="212"/>
        <v>0</v>
      </c>
      <c r="EZQ460" s="143">
        <f t="shared" si="212"/>
        <v>0</v>
      </c>
      <c r="EZR460" s="143">
        <f t="shared" si="212"/>
        <v>0</v>
      </c>
      <c r="EZS460" s="143">
        <f t="shared" si="212"/>
        <v>0</v>
      </c>
      <c r="EZT460" s="143">
        <f t="shared" si="212"/>
        <v>0</v>
      </c>
      <c r="EZU460" s="143">
        <f t="shared" si="212"/>
        <v>0</v>
      </c>
      <c r="EZV460" s="143">
        <f t="shared" si="212"/>
        <v>0</v>
      </c>
      <c r="EZW460" s="143">
        <f t="shared" si="212"/>
        <v>0</v>
      </c>
      <c r="EZX460" s="143">
        <f t="shared" si="212"/>
        <v>0</v>
      </c>
      <c r="EZY460" s="143">
        <f t="shared" si="212"/>
        <v>0</v>
      </c>
      <c r="EZZ460" s="143">
        <f t="shared" si="212"/>
        <v>0</v>
      </c>
      <c r="FAA460" s="143">
        <f t="shared" si="212"/>
        <v>0</v>
      </c>
      <c r="FAB460" s="143">
        <f t="shared" si="212"/>
        <v>0</v>
      </c>
      <c r="FAC460" s="143">
        <f t="shared" si="212"/>
        <v>0</v>
      </c>
      <c r="FAD460" s="143">
        <f t="shared" si="212"/>
        <v>0</v>
      </c>
      <c r="FAE460" s="143">
        <f t="shared" si="212"/>
        <v>0</v>
      </c>
      <c r="FAF460" s="143">
        <f t="shared" si="212"/>
        <v>0</v>
      </c>
      <c r="FAG460" s="143">
        <f t="shared" si="212"/>
        <v>0</v>
      </c>
      <c r="FAH460" s="143">
        <f t="shared" si="212"/>
        <v>0</v>
      </c>
      <c r="FAI460" s="143">
        <f t="shared" si="212"/>
        <v>0</v>
      </c>
      <c r="FAJ460" s="143">
        <f t="shared" si="212"/>
        <v>0</v>
      </c>
      <c r="FAK460" s="143">
        <f t="shared" si="212"/>
        <v>0</v>
      </c>
      <c r="FAL460" s="143">
        <f t="shared" si="212"/>
        <v>0</v>
      </c>
      <c r="FAM460" s="143">
        <f t="shared" si="212"/>
        <v>0</v>
      </c>
      <c r="FAN460" s="143">
        <f t="shared" si="212"/>
        <v>0</v>
      </c>
      <c r="FAO460" s="143">
        <f t="shared" si="212"/>
        <v>0</v>
      </c>
      <c r="FAP460" s="143">
        <f t="shared" si="212"/>
        <v>0</v>
      </c>
      <c r="FAQ460" s="143">
        <f t="shared" si="212"/>
        <v>0</v>
      </c>
      <c r="FAR460" s="143">
        <f t="shared" si="212"/>
        <v>0</v>
      </c>
      <c r="FAS460" s="143">
        <f t="shared" ref="FAS460:FDD460" si="213">FAS436</f>
        <v>0</v>
      </c>
      <c r="FAT460" s="143">
        <f t="shared" si="213"/>
        <v>0</v>
      </c>
      <c r="FAU460" s="143">
        <f t="shared" si="213"/>
        <v>0</v>
      </c>
      <c r="FAV460" s="143">
        <f t="shared" si="213"/>
        <v>0</v>
      </c>
      <c r="FAW460" s="143">
        <f t="shared" si="213"/>
        <v>0</v>
      </c>
      <c r="FAX460" s="143">
        <f t="shared" si="213"/>
        <v>0</v>
      </c>
      <c r="FAY460" s="143">
        <f t="shared" si="213"/>
        <v>0</v>
      </c>
      <c r="FAZ460" s="143">
        <f t="shared" si="213"/>
        <v>0</v>
      </c>
      <c r="FBA460" s="143">
        <f t="shared" si="213"/>
        <v>0</v>
      </c>
      <c r="FBB460" s="143">
        <f t="shared" si="213"/>
        <v>0</v>
      </c>
      <c r="FBC460" s="143">
        <f t="shared" si="213"/>
        <v>0</v>
      </c>
      <c r="FBD460" s="143">
        <f t="shared" si="213"/>
        <v>0</v>
      </c>
      <c r="FBE460" s="143">
        <f t="shared" si="213"/>
        <v>0</v>
      </c>
      <c r="FBF460" s="143">
        <f t="shared" si="213"/>
        <v>0</v>
      </c>
      <c r="FBG460" s="143">
        <f t="shared" si="213"/>
        <v>0</v>
      </c>
      <c r="FBH460" s="143">
        <f t="shared" si="213"/>
        <v>0</v>
      </c>
      <c r="FBI460" s="143">
        <f t="shared" si="213"/>
        <v>0</v>
      </c>
      <c r="FBJ460" s="143">
        <f t="shared" si="213"/>
        <v>0</v>
      </c>
      <c r="FBK460" s="143">
        <f t="shared" si="213"/>
        <v>0</v>
      </c>
      <c r="FBL460" s="143">
        <f t="shared" si="213"/>
        <v>0</v>
      </c>
      <c r="FBM460" s="143">
        <f t="shared" si="213"/>
        <v>0</v>
      </c>
      <c r="FBN460" s="143">
        <f t="shared" si="213"/>
        <v>0</v>
      </c>
      <c r="FBO460" s="143">
        <f t="shared" si="213"/>
        <v>0</v>
      </c>
      <c r="FBP460" s="143">
        <f t="shared" si="213"/>
        <v>0</v>
      </c>
      <c r="FBQ460" s="143">
        <f t="shared" si="213"/>
        <v>0</v>
      </c>
      <c r="FBR460" s="143">
        <f t="shared" si="213"/>
        <v>0</v>
      </c>
      <c r="FBS460" s="143">
        <f t="shared" si="213"/>
        <v>0</v>
      </c>
      <c r="FBT460" s="143">
        <f t="shared" si="213"/>
        <v>0</v>
      </c>
      <c r="FBU460" s="143">
        <f t="shared" si="213"/>
        <v>0</v>
      </c>
      <c r="FBV460" s="143">
        <f t="shared" si="213"/>
        <v>0</v>
      </c>
      <c r="FBW460" s="143">
        <f t="shared" si="213"/>
        <v>0</v>
      </c>
      <c r="FBX460" s="143">
        <f t="shared" si="213"/>
        <v>0</v>
      </c>
      <c r="FBY460" s="143">
        <f t="shared" si="213"/>
        <v>0</v>
      </c>
      <c r="FBZ460" s="143">
        <f t="shared" si="213"/>
        <v>0</v>
      </c>
      <c r="FCA460" s="143">
        <f t="shared" si="213"/>
        <v>0</v>
      </c>
      <c r="FCB460" s="143">
        <f t="shared" si="213"/>
        <v>0</v>
      </c>
      <c r="FCC460" s="143">
        <f t="shared" si="213"/>
        <v>0</v>
      </c>
      <c r="FCD460" s="143">
        <f t="shared" si="213"/>
        <v>0</v>
      </c>
      <c r="FCE460" s="143">
        <f t="shared" si="213"/>
        <v>0</v>
      </c>
      <c r="FCF460" s="143">
        <f t="shared" si="213"/>
        <v>0</v>
      </c>
      <c r="FCG460" s="143">
        <f t="shared" si="213"/>
        <v>0</v>
      </c>
      <c r="FCH460" s="143">
        <f t="shared" si="213"/>
        <v>0</v>
      </c>
      <c r="FCI460" s="143">
        <f t="shared" si="213"/>
        <v>0</v>
      </c>
      <c r="FCJ460" s="143">
        <f t="shared" si="213"/>
        <v>0</v>
      </c>
      <c r="FCK460" s="143">
        <f t="shared" si="213"/>
        <v>0</v>
      </c>
      <c r="FCL460" s="143">
        <f t="shared" si="213"/>
        <v>0</v>
      </c>
      <c r="FCM460" s="143">
        <f t="shared" si="213"/>
        <v>0</v>
      </c>
      <c r="FCN460" s="143">
        <f t="shared" si="213"/>
        <v>0</v>
      </c>
      <c r="FCO460" s="143">
        <f t="shared" si="213"/>
        <v>0</v>
      </c>
      <c r="FCP460" s="143">
        <f t="shared" si="213"/>
        <v>0</v>
      </c>
      <c r="FCQ460" s="143">
        <f t="shared" si="213"/>
        <v>0</v>
      </c>
      <c r="FCR460" s="143">
        <f t="shared" si="213"/>
        <v>0</v>
      </c>
      <c r="FCS460" s="143">
        <f t="shared" si="213"/>
        <v>0</v>
      </c>
      <c r="FCT460" s="143">
        <f t="shared" si="213"/>
        <v>0</v>
      </c>
      <c r="FCU460" s="143">
        <f t="shared" si="213"/>
        <v>0</v>
      </c>
      <c r="FCV460" s="143">
        <f t="shared" si="213"/>
        <v>0</v>
      </c>
      <c r="FCW460" s="143">
        <f t="shared" si="213"/>
        <v>0</v>
      </c>
      <c r="FCX460" s="143">
        <f t="shared" si="213"/>
        <v>0</v>
      </c>
      <c r="FCY460" s="143">
        <f t="shared" si="213"/>
        <v>0</v>
      </c>
      <c r="FCZ460" s="143">
        <f t="shared" si="213"/>
        <v>0</v>
      </c>
      <c r="FDA460" s="143">
        <f t="shared" si="213"/>
        <v>0</v>
      </c>
      <c r="FDB460" s="143">
        <f t="shared" si="213"/>
        <v>0</v>
      </c>
      <c r="FDC460" s="143">
        <f t="shared" si="213"/>
        <v>0</v>
      </c>
      <c r="FDD460" s="143">
        <f t="shared" si="213"/>
        <v>0</v>
      </c>
      <c r="FDE460" s="143">
        <f t="shared" ref="FDE460:FFP460" si="214">FDE436</f>
        <v>0</v>
      </c>
      <c r="FDF460" s="143">
        <f t="shared" si="214"/>
        <v>0</v>
      </c>
      <c r="FDG460" s="143">
        <f t="shared" si="214"/>
        <v>0</v>
      </c>
      <c r="FDH460" s="143">
        <f t="shared" si="214"/>
        <v>0</v>
      </c>
      <c r="FDI460" s="143">
        <f t="shared" si="214"/>
        <v>0</v>
      </c>
      <c r="FDJ460" s="143">
        <f t="shared" si="214"/>
        <v>0</v>
      </c>
      <c r="FDK460" s="143">
        <f t="shared" si="214"/>
        <v>0</v>
      </c>
      <c r="FDL460" s="143">
        <f t="shared" si="214"/>
        <v>0</v>
      </c>
      <c r="FDM460" s="143">
        <f t="shared" si="214"/>
        <v>0</v>
      </c>
      <c r="FDN460" s="143">
        <f t="shared" si="214"/>
        <v>0</v>
      </c>
      <c r="FDO460" s="143">
        <f t="shared" si="214"/>
        <v>0</v>
      </c>
      <c r="FDP460" s="143">
        <f t="shared" si="214"/>
        <v>0</v>
      </c>
      <c r="FDQ460" s="143">
        <f t="shared" si="214"/>
        <v>0</v>
      </c>
      <c r="FDR460" s="143">
        <f t="shared" si="214"/>
        <v>0</v>
      </c>
      <c r="FDS460" s="143">
        <f t="shared" si="214"/>
        <v>0</v>
      </c>
      <c r="FDT460" s="143">
        <f t="shared" si="214"/>
        <v>0</v>
      </c>
      <c r="FDU460" s="143">
        <f t="shared" si="214"/>
        <v>0</v>
      </c>
      <c r="FDV460" s="143">
        <f t="shared" si="214"/>
        <v>0</v>
      </c>
      <c r="FDW460" s="143">
        <f t="shared" si="214"/>
        <v>0</v>
      </c>
      <c r="FDX460" s="143">
        <f t="shared" si="214"/>
        <v>0</v>
      </c>
      <c r="FDY460" s="143">
        <f t="shared" si="214"/>
        <v>0</v>
      </c>
      <c r="FDZ460" s="143">
        <f t="shared" si="214"/>
        <v>0</v>
      </c>
      <c r="FEA460" s="143">
        <f t="shared" si="214"/>
        <v>0</v>
      </c>
      <c r="FEB460" s="143">
        <f t="shared" si="214"/>
        <v>0</v>
      </c>
      <c r="FEC460" s="143">
        <f t="shared" si="214"/>
        <v>0</v>
      </c>
      <c r="FED460" s="143">
        <f t="shared" si="214"/>
        <v>0</v>
      </c>
      <c r="FEE460" s="143">
        <f t="shared" si="214"/>
        <v>0</v>
      </c>
      <c r="FEF460" s="143">
        <f t="shared" si="214"/>
        <v>0</v>
      </c>
      <c r="FEG460" s="143">
        <f t="shared" si="214"/>
        <v>0</v>
      </c>
      <c r="FEH460" s="143">
        <f t="shared" si="214"/>
        <v>0</v>
      </c>
      <c r="FEI460" s="143">
        <f t="shared" si="214"/>
        <v>0</v>
      </c>
      <c r="FEJ460" s="143">
        <f t="shared" si="214"/>
        <v>0</v>
      </c>
      <c r="FEK460" s="143">
        <f t="shared" si="214"/>
        <v>0</v>
      </c>
      <c r="FEL460" s="143">
        <f t="shared" si="214"/>
        <v>0</v>
      </c>
      <c r="FEM460" s="143">
        <f t="shared" si="214"/>
        <v>0</v>
      </c>
      <c r="FEN460" s="143">
        <f t="shared" si="214"/>
        <v>0</v>
      </c>
      <c r="FEO460" s="143">
        <f t="shared" si="214"/>
        <v>0</v>
      </c>
      <c r="FEP460" s="143">
        <f t="shared" si="214"/>
        <v>0</v>
      </c>
      <c r="FEQ460" s="143">
        <f t="shared" si="214"/>
        <v>0</v>
      </c>
      <c r="FER460" s="143">
        <f t="shared" si="214"/>
        <v>0</v>
      </c>
      <c r="FES460" s="143">
        <f t="shared" si="214"/>
        <v>0</v>
      </c>
      <c r="FET460" s="143">
        <f t="shared" si="214"/>
        <v>0</v>
      </c>
      <c r="FEU460" s="143">
        <f t="shared" si="214"/>
        <v>0</v>
      </c>
      <c r="FEV460" s="143">
        <f t="shared" si="214"/>
        <v>0</v>
      </c>
      <c r="FEW460" s="143">
        <f t="shared" si="214"/>
        <v>0</v>
      </c>
      <c r="FEX460" s="143">
        <f t="shared" si="214"/>
        <v>0</v>
      </c>
      <c r="FEY460" s="143">
        <f t="shared" si="214"/>
        <v>0</v>
      </c>
      <c r="FEZ460" s="143">
        <f t="shared" si="214"/>
        <v>0</v>
      </c>
      <c r="FFA460" s="143">
        <f t="shared" si="214"/>
        <v>0</v>
      </c>
      <c r="FFB460" s="143">
        <f t="shared" si="214"/>
        <v>0</v>
      </c>
      <c r="FFC460" s="143">
        <f t="shared" si="214"/>
        <v>0</v>
      </c>
      <c r="FFD460" s="143">
        <f t="shared" si="214"/>
        <v>0</v>
      </c>
      <c r="FFE460" s="143">
        <f t="shared" si="214"/>
        <v>0</v>
      </c>
      <c r="FFF460" s="143">
        <f t="shared" si="214"/>
        <v>0</v>
      </c>
      <c r="FFG460" s="143">
        <f t="shared" si="214"/>
        <v>0</v>
      </c>
      <c r="FFH460" s="143">
        <f t="shared" si="214"/>
        <v>0</v>
      </c>
      <c r="FFI460" s="143">
        <f t="shared" si="214"/>
        <v>0</v>
      </c>
      <c r="FFJ460" s="143">
        <f t="shared" si="214"/>
        <v>0</v>
      </c>
      <c r="FFK460" s="143">
        <f t="shared" si="214"/>
        <v>0</v>
      </c>
      <c r="FFL460" s="143">
        <f t="shared" si="214"/>
        <v>0</v>
      </c>
      <c r="FFM460" s="143">
        <f t="shared" si="214"/>
        <v>0</v>
      </c>
      <c r="FFN460" s="143">
        <f t="shared" si="214"/>
        <v>0</v>
      </c>
      <c r="FFO460" s="143">
        <f t="shared" si="214"/>
        <v>0</v>
      </c>
      <c r="FFP460" s="143">
        <f t="shared" si="214"/>
        <v>0</v>
      </c>
      <c r="FFQ460" s="143">
        <f t="shared" ref="FFQ460:FIB460" si="215">FFQ436</f>
        <v>0</v>
      </c>
      <c r="FFR460" s="143">
        <f t="shared" si="215"/>
        <v>0</v>
      </c>
      <c r="FFS460" s="143">
        <f t="shared" si="215"/>
        <v>0</v>
      </c>
      <c r="FFT460" s="143">
        <f t="shared" si="215"/>
        <v>0</v>
      </c>
      <c r="FFU460" s="143">
        <f t="shared" si="215"/>
        <v>0</v>
      </c>
      <c r="FFV460" s="143">
        <f t="shared" si="215"/>
        <v>0</v>
      </c>
      <c r="FFW460" s="143">
        <f t="shared" si="215"/>
        <v>0</v>
      </c>
      <c r="FFX460" s="143">
        <f t="shared" si="215"/>
        <v>0</v>
      </c>
      <c r="FFY460" s="143">
        <f t="shared" si="215"/>
        <v>0</v>
      </c>
      <c r="FFZ460" s="143">
        <f t="shared" si="215"/>
        <v>0</v>
      </c>
      <c r="FGA460" s="143">
        <f t="shared" si="215"/>
        <v>0</v>
      </c>
      <c r="FGB460" s="143">
        <f t="shared" si="215"/>
        <v>0</v>
      </c>
      <c r="FGC460" s="143">
        <f t="shared" si="215"/>
        <v>0</v>
      </c>
      <c r="FGD460" s="143">
        <f t="shared" si="215"/>
        <v>0</v>
      </c>
      <c r="FGE460" s="143">
        <f t="shared" si="215"/>
        <v>0</v>
      </c>
      <c r="FGF460" s="143">
        <f t="shared" si="215"/>
        <v>0</v>
      </c>
      <c r="FGG460" s="143">
        <f t="shared" si="215"/>
        <v>0</v>
      </c>
      <c r="FGH460" s="143">
        <f t="shared" si="215"/>
        <v>0</v>
      </c>
      <c r="FGI460" s="143">
        <f t="shared" si="215"/>
        <v>0</v>
      </c>
      <c r="FGJ460" s="143">
        <f t="shared" si="215"/>
        <v>0</v>
      </c>
      <c r="FGK460" s="143">
        <f t="shared" si="215"/>
        <v>0</v>
      </c>
      <c r="FGL460" s="143">
        <f t="shared" si="215"/>
        <v>0</v>
      </c>
      <c r="FGM460" s="143">
        <f t="shared" si="215"/>
        <v>0</v>
      </c>
      <c r="FGN460" s="143">
        <f t="shared" si="215"/>
        <v>0</v>
      </c>
      <c r="FGO460" s="143">
        <f t="shared" si="215"/>
        <v>0</v>
      </c>
      <c r="FGP460" s="143">
        <f t="shared" si="215"/>
        <v>0</v>
      </c>
      <c r="FGQ460" s="143">
        <f t="shared" si="215"/>
        <v>0</v>
      </c>
      <c r="FGR460" s="143">
        <f t="shared" si="215"/>
        <v>0</v>
      </c>
      <c r="FGS460" s="143">
        <f t="shared" si="215"/>
        <v>0</v>
      </c>
      <c r="FGT460" s="143">
        <f t="shared" si="215"/>
        <v>0</v>
      </c>
      <c r="FGU460" s="143">
        <f t="shared" si="215"/>
        <v>0</v>
      </c>
      <c r="FGV460" s="143">
        <f t="shared" si="215"/>
        <v>0</v>
      </c>
      <c r="FGW460" s="143">
        <f t="shared" si="215"/>
        <v>0</v>
      </c>
      <c r="FGX460" s="143">
        <f t="shared" si="215"/>
        <v>0</v>
      </c>
      <c r="FGY460" s="143">
        <f t="shared" si="215"/>
        <v>0</v>
      </c>
      <c r="FGZ460" s="143">
        <f t="shared" si="215"/>
        <v>0</v>
      </c>
      <c r="FHA460" s="143">
        <f t="shared" si="215"/>
        <v>0</v>
      </c>
      <c r="FHB460" s="143">
        <f t="shared" si="215"/>
        <v>0</v>
      </c>
      <c r="FHC460" s="143">
        <f t="shared" si="215"/>
        <v>0</v>
      </c>
      <c r="FHD460" s="143">
        <f t="shared" si="215"/>
        <v>0</v>
      </c>
      <c r="FHE460" s="143">
        <f t="shared" si="215"/>
        <v>0</v>
      </c>
      <c r="FHF460" s="143">
        <f t="shared" si="215"/>
        <v>0</v>
      </c>
      <c r="FHG460" s="143">
        <f t="shared" si="215"/>
        <v>0</v>
      </c>
      <c r="FHH460" s="143">
        <f t="shared" si="215"/>
        <v>0</v>
      </c>
      <c r="FHI460" s="143">
        <f t="shared" si="215"/>
        <v>0</v>
      </c>
      <c r="FHJ460" s="143">
        <f t="shared" si="215"/>
        <v>0</v>
      </c>
      <c r="FHK460" s="143">
        <f t="shared" si="215"/>
        <v>0</v>
      </c>
      <c r="FHL460" s="143">
        <f t="shared" si="215"/>
        <v>0</v>
      </c>
      <c r="FHM460" s="143">
        <f t="shared" si="215"/>
        <v>0</v>
      </c>
      <c r="FHN460" s="143">
        <f t="shared" si="215"/>
        <v>0</v>
      </c>
      <c r="FHO460" s="143">
        <f t="shared" si="215"/>
        <v>0</v>
      </c>
      <c r="FHP460" s="143">
        <f t="shared" si="215"/>
        <v>0</v>
      </c>
      <c r="FHQ460" s="143">
        <f t="shared" si="215"/>
        <v>0</v>
      </c>
      <c r="FHR460" s="143">
        <f t="shared" si="215"/>
        <v>0</v>
      </c>
      <c r="FHS460" s="143">
        <f t="shared" si="215"/>
        <v>0</v>
      </c>
      <c r="FHT460" s="143">
        <f t="shared" si="215"/>
        <v>0</v>
      </c>
      <c r="FHU460" s="143">
        <f t="shared" si="215"/>
        <v>0</v>
      </c>
      <c r="FHV460" s="143">
        <f t="shared" si="215"/>
        <v>0</v>
      </c>
      <c r="FHW460" s="143">
        <f t="shared" si="215"/>
        <v>0</v>
      </c>
      <c r="FHX460" s="143">
        <f t="shared" si="215"/>
        <v>0</v>
      </c>
      <c r="FHY460" s="143">
        <f t="shared" si="215"/>
        <v>0</v>
      </c>
      <c r="FHZ460" s="143">
        <f t="shared" si="215"/>
        <v>0</v>
      </c>
      <c r="FIA460" s="143">
        <f t="shared" si="215"/>
        <v>0</v>
      </c>
      <c r="FIB460" s="143">
        <f t="shared" si="215"/>
        <v>0</v>
      </c>
      <c r="FIC460" s="143">
        <f t="shared" ref="FIC460:FKN460" si="216">FIC436</f>
        <v>0</v>
      </c>
      <c r="FID460" s="143">
        <f t="shared" si="216"/>
        <v>0</v>
      </c>
      <c r="FIE460" s="143">
        <f t="shared" si="216"/>
        <v>0</v>
      </c>
      <c r="FIF460" s="143">
        <f t="shared" si="216"/>
        <v>0</v>
      </c>
      <c r="FIG460" s="143">
        <f t="shared" si="216"/>
        <v>0</v>
      </c>
      <c r="FIH460" s="143">
        <f t="shared" si="216"/>
        <v>0</v>
      </c>
      <c r="FII460" s="143">
        <f t="shared" si="216"/>
        <v>0</v>
      </c>
      <c r="FIJ460" s="143">
        <f t="shared" si="216"/>
        <v>0</v>
      </c>
      <c r="FIK460" s="143">
        <f t="shared" si="216"/>
        <v>0</v>
      </c>
      <c r="FIL460" s="143">
        <f t="shared" si="216"/>
        <v>0</v>
      </c>
      <c r="FIM460" s="143">
        <f t="shared" si="216"/>
        <v>0</v>
      </c>
      <c r="FIN460" s="143">
        <f t="shared" si="216"/>
        <v>0</v>
      </c>
      <c r="FIO460" s="143">
        <f t="shared" si="216"/>
        <v>0</v>
      </c>
      <c r="FIP460" s="143">
        <f t="shared" si="216"/>
        <v>0</v>
      </c>
      <c r="FIQ460" s="143">
        <f t="shared" si="216"/>
        <v>0</v>
      </c>
      <c r="FIR460" s="143">
        <f t="shared" si="216"/>
        <v>0</v>
      </c>
      <c r="FIS460" s="143">
        <f t="shared" si="216"/>
        <v>0</v>
      </c>
      <c r="FIT460" s="143">
        <f t="shared" si="216"/>
        <v>0</v>
      </c>
      <c r="FIU460" s="143">
        <f t="shared" si="216"/>
        <v>0</v>
      </c>
      <c r="FIV460" s="143">
        <f t="shared" si="216"/>
        <v>0</v>
      </c>
      <c r="FIW460" s="143">
        <f t="shared" si="216"/>
        <v>0</v>
      </c>
      <c r="FIX460" s="143">
        <f t="shared" si="216"/>
        <v>0</v>
      </c>
      <c r="FIY460" s="143">
        <f t="shared" si="216"/>
        <v>0</v>
      </c>
      <c r="FIZ460" s="143">
        <f t="shared" si="216"/>
        <v>0</v>
      </c>
      <c r="FJA460" s="143">
        <f t="shared" si="216"/>
        <v>0</v>
      </c>
      <c r="FJB460" s="143">
        <f t="shared" si="216"/>
        <v>0</v>
      </c>
      <c r="FJC460" s="143">
        <f t="shared" si="216"/>
        <v>0</v>
      </c>
      <c r="FJD460" s="143">
        <f t="shared" si="216"/>
        <v>0</v>
      </c>
      <c r="FJE460" s="143">
        <f t="shared" si="216"/>
        <v>0</v>
      </c>
      <c r="FJF460" s="143">
        <f t="shared" si="216"/>
        <v>0</v>
      </c>
      <c r="FJG460" s="143">
        <f t="shared" si="216"/>
        <v>0</v>
      </c>
      <c r="FJH460" s="143">
        <f t="shared" si="216"/>
        <v>0</v>
      </c>
      <c r="FJI460" s="143">
        <f t="shared" si="216"/>
        <v>0</v>
      </c>
      <c r="FJJ460" s="143">
        <f t="shared" si="216"/>
        <v>0</v>
      </c>
      <c r="FJK460" s="143">
        <f t="shared" si="216"/>
        <v>0</v>
      </c>
      <c r="FJL460" s="143">
        <f t="shared" si="216"/>
        <v>0</v>
      </c>
      <c r="FJM460" s="143">
        <f t="shared" si="216"/>
        <v>0</v>
      </c>
      <c r="FJN460" s="143">
        <f t="shared" si="216"/>
        <v>0</v>
      </c>
      <c r="FJO460" s="143">
        <f t="shared" si="216"/>
        <v>0</v>
      </c>
      <c r="FJP460" s="143">
        <f t="shared" si="216"/>
        <v>0</v>
      </c>
      <c r="FJQ460" s="143">
        <f t="shared" si="216"/>
        <v>0</v>
      </c>
      <c r="FJR460" s="143">
        <f t="shared" si="216"/>
        <v>0</v>
      </c>
      <c r="FJS460" s="143">
        <f t="shared" si="216"/>
        <v>0</v>
      </c>
      <c r="FJT460" s="143">
        <f t="shared" si="216"/>
        <v>0</v>
      </c>
      <c r="FJU460" s="143">
        <f t="shared" si="216"/>
        <v>0</v>
      </c>
      <c r="FJV460" s="143">
        <f t="shared" si="216"/>
        <v>0</v>
      </c>
      <c r="FJW460" s="143">
        <f t="shared" si="216"/>
        <v>0</v>
      </c>
      <c r="FJX460" s="143">
        <f t="shared" si="216"/>
        <v>0</v>
      </c>
      <c r="FJY460" s="143">
        <f t="shared" si="216"/>
        <v>0</v>
      </c>
      <c r="FJZ460" s="143">
        <f t="shared" si="216"/>
        <v>0</v>
      </c>
      <c r="FKA460" s="143">
        <f t="shared" si="216"/>
        <v>0</v>
      </c>
      <c r="FKB460" s="143">
        <f t="shared" si="216"/>
        <v>0</v>
      </c>
      <c r="FKC460" s="143">
        <f t="shared" si="216"/>
        <v>0</v>
      </c>
      <c r="FKD460" s="143">
        <f t="shared" si="216"/>
        <v>0</v>
      </c>
      <c r="FKE460" s="143">
        <f t="shared" si="216"/>
        <v>0</v>
      </c>
      <c r="FKF460" s="143">
        <f t="shared" si="216"/>
        <v>0</v>
      </c>
      <c r="FKG460" s="143">
        <f t="shared" si="216"/>
        <v>0</v>
      </c>
      <c r="FKH460" s="143">
        <f t="shared" si="216"/>
        <v>0</v>
      </c>
      <c r="FKI460" s="143">
        <f t="shared" si="216"/>
        <v>0</v>
      </c>
      <c r="FKJ460" s="143">
        <f t="shared" si="216"/>
        <v>0</v>
      </c>
      <c r="FKK460" s="143">
        <f t="shared" si="216"/>
        <v>0</v>
      </c>
      <c r="FKL460" s="143">
        <f t="shared" si="216"/>
        <v>0</v>
      </c>
      <c r="FKM460" s="143">
        <f t="shared" si="216"/>
        <v>0</v>
      </c>
      <c r="FKN460" s="143">
        <f t="shared" si="216"/>
        <v>0</v>
      </c>
      <c r="FKO460" s="143">
        <f t="shared" ref="FKO460:FMZ460" si="217">FKO436</f>
        <v>0</v>
      </c>
      <c r="FKP460" s="143">
        <f t="shared" si="217"/>
        <v>0</v>
      </c>
      <c r="FKQ460" s="143">
        <f t="shared" si="217"/>
        <v>0</v>
      </c>
      <c r="FKR460" s="143">
        <f t="shared" si="217"/>
        <v>0</v>
      </c>
      <c r="FKS460" s="143">
        <f t="shared" si="217"/>
        <v>0</v>
      </c>
      <c r="FKT460" s="143">
        <f t="shared" si="217"/>
        <v>0</v>
      </c>
      <c r="FKU460" s="143">
        <f t="shared" si="217"/>
        <v>0</v>
      </c>
      <c r="FKV460" s="143">
        <f t="shared" si="217"/>
        <v>0</v>
      </c>
      <c r="FKW460" s="143">
        <f t="shared" si="217"/>
        <v>0</v>
      </c>
      <c r="FKX460" s="143">
        <f t="shared" si="217"/>
        <v>0</v>
      </c>
      <c r="FKY460" s="143">
        <f t="shared" si="217"/>
        <v>0</v>
      </c>
      <c r="FKZ460" s="143">
        <f t="shared" si="217"/>
        <v>0</v>
      </c>
      <c r="FLA460" s="143">
        <f t="shared" si="217"/>
        <v>0</v>
      </c>
      <c r="FLB460" s="143">
        <f t="shared" si="217"/>
        <v>0</v>
      </c>
      <c r="FLC460" s="143">
        <f t="shared" si="217"/>
        <v>0</v>
      </c>
      <c r="FLD460" s="143">
        <f t="shared" si="217"/>
        <v>0</v>
      </c>
      <c r="FLE460" s="143">
        <f t="shared" si="217"/>
        <v>0</v>
      </c>
      <c r="FLF460" s="143">
        <f t="shared" si="217"/>
        <v>0</v>
      </c>
      <c r="FLG460" s="143">
        <f t="shared" si="217"/>
        <v>0</v>
      </c>
      <c r="FLH460" s="143">
        <f t="shared" si="217"/>
        <v>0</v>
      </c>
      <c r="FLI460" s="143">
        <f t="shared" si="217"/>
        <v>0</v>
      </c>
      <c r="FLJ460" s="143">
        <f t="shared" si="217"/>
        <v>0</v>
      </c>
      <c r="FLK460" s="143">
        <f t="shared" si="217"/>
        <v>0</v>
      </c>
      <c r="FLL460" s="143">
        <f t="shared" si="217"/>
        <v>0</v>
      </c>
      <c r="FLM460" s="143">
        <f t="shared" si="217"/>
        <v>0</v>
      </c>
      <c r="FLN460" s="143">
        <f t="shared" si="217"/>
        <v>0</v>
      </c>
      <c r="FLO460" s="143">
        <f t="shared" si="217"/>
        <v>0</v>
      </c>
      <c r="FLP460" s="143">
        <f t="shared" si="217"/>
        <v>0</v>
      </c>
      <c r="FLQ460" s="143">
        <f t="shared" si="217"/>
        <v>0</v>
      </c>
      <c r="FLR460" s="143">
        <f t="shared" si="217"/>
        <v>0</v>
      </c>
      <c r="FLS460" s="143">
        <f t="shared" si="217"/>
        <v>0</v>
      </c>
      <c r="FLT460" s="143">
        <f t="shared" si="217"/>
        <v>0</v>
      </c>
      <c r="FLU460" s="143">
        <f t="shared" si="217"/>
        <v>0</v>
      </c>
      <c r="FLV460" s="143">
        <f t="shared" si="217"/>
        <v>0</v>
      </c>
      <c r="FLW460" s="143">
        <f t="shared" si="217"/>
        <v>0</v>
      </c>
      <c r="FLX460" s="143">
        <f t="shared" si="217"/>
        <v>0</v>
      </c>
      <c r="FLY460" s="143">
        <f t="shared" si="217"/>
        <v>0</v>
      </c>
      <c r="FLZ460" s="143">
        <f t="shared" si="217"/>
        <v>0</v>
      </c>
      <c r="FMA460" s="143">
        <f t="shared" si="217"/>
        <v>0</v>
      </c>
      <c r="FMB460" s="143">
        <f t="shared" si="217"/>
        <v>0</v>
      </c>
      <c r="FMC460" s="143">
        <f t="shared" si="217"/>
        <v>0</v>
      </c>
      <c r="FMD460" s="143">
        <f t="shared" si="217"/>
        <v>0</v>
      </c>
      <c r="FME460" s="143">
        <f t="shared" si="217"/>
        <v>0</v>
      </c>
      <c r="FMF460" s="143">
        <f t="shared" si="217"/>
        <v>0</v>
      </c>
      <c r="FMG460" s="143">
        <f t="shared" si="217"/>
        <v>0</v>
      </c>
      <c r="FMH460" s="143">
        <f t="shared" si="217"/>
        <v>0</v>
      </c>
      <c r="FMI460" s="143">
        <f t="shared" si="217"/>
        <v>0</v>
      </c>
      <c r="FMJ460" s="143">
        <f t="shared" si="217"/>
        <v>0</v>
      </c>
      <c r="FMK460" s="143">
        <f t="shared" si="217"/>
        <v>0</v>
      </c>
      <c r="FML460" s="143">
        <f t="shared" si="217"/>
        <v>0</v>
      </c>
      <c r="FMM460" s="143">
        <f t="shared" si="217"/>
        <v>0</v>
      </c>
      <c r="FMN460" s="143">
        <f t="shared" si="217"/>
        <v>0</v>
      </c>
      <c r="FMO460" s="143">
        <f t="shared" si="217"/>
        <v>0</v>
      </c>
      <c r="FMP460" s="143">
        <f t="shared" si="217"/>
        <v>0</v>
      </c>
      <c r="FMQ460" s="143">
        <f t="shared" si="217"/>
        <v>0</v>
      </c>
      <c r="FMR460" s="143">
        <f t="shared" si="217"/>
        <v>0</v>
      </c>
      <c r="FMS460" s="143">
        <f t="shared" si="217"/>
        <v>0</v>
      </c>
      <c r="FMT460" s="143">
        <f t="shared" si="217"/>
        <v>0</v>
      </c>
      <c r="FMU460" s="143">
        <f t="shared" si="217"/>
        <v>0</v>
      </c>
      <c r="FMV460" s="143">
        <f t="shared" si="217"/>
        <v>0</v>
      </c>
      <c r="FMW460" s="143">
        <f t="shared" si="217"/>
        <v>0</v>
      </c>
      <c r="FMX460" s="143">
        <f t="shared" si="217"/>
        <v>0</v>
      </c>
      <c r="FMY460" s="143">
        <f t="shared" si="217"/>
        <v>0</v>
      </c>
      <c r="FMZ460" s="143">
        <f t="shared" si="217"/>
        <v>0</v>
      </c>
      <c r="FNA460" s="143">
        <f t="shared" ref="FNA460:FPL460" si="218">FNA436</f>
        <v>0</v>
      </c>
      <c r="FNB460" s="143">
        <f t="shared" si="218"/>
        <v>0</v>
      </c>
      <c r="FNC460" s="143">
        <f t="shared" si="218"/>
        <v>0</v>
      </c>
      <c r="FND460" s="143">
        <f t="shared" si="218"/>
        <v>0</v>
      </c>
      <c r="FNE460" s="143">
        <f t="shared" si="218"/>
        <v>0</v>
      </c>
      <c r="FNF460" s="143">
        <f t="shared" si="218"/>
        <v>0</v>
      </c>
      <c r="FNG460" s="143">
        <f t="shared" si="218"/>
        <v>0</v>
      </c>
      <c r="FNH460" s="143">
        <f t="shared" si="218"/>
        <v>0</v>
      </c>
      <c r="FNI460" s="143">
        <f t="shared" si="218"/>
        <v>0</v>
      </c>
      <c r="FNJ460" s="143">
        <f t="shared" si="218"/>
        <v>0</v>
      </c>
      <c r="FNK460" s="143">
        <f t="shared" si="218"/>
        <v>0</v>
      </c>
      <c r="FNL460" s="143">
        <f t="shared" si="218"/>
        <v>0</v>
      </c>
      <c r="FNM460" s="143">
        <f t="shared" si="218"/>
        <v>0</v>
      </c>
      <c r="FNN460" s="143">
        <f t="shared" si="218"/>
        <v>0</v>
      </c>
      <c r="FNO460" s="143">
        <f t="shared" si="218"/>
        <v>0</v>
      </c>
      <c r="FNP460" s="143">
        <f t="shared" si="218"/>
        <v>0</v>
      </c>
      <c r="FNQ460" s="143">
        <f t="shared" si="218"/>
        <v>0</v>
      </c>
      <c r="FNR460" s="143">
        <f t="shared" si="218"/>
        <v>0</v>
      </c>
      <c r="FNS460" s="143">
        <f t="shared" si="218"/>
        <v>0</v>
      </c>
      <c r="FNT460" s="143">
        <f t="shared" si="218"/>
        <v>0</v>
      </c>
      <c r="FNU460" s="143">
        <f t="shared" si="218"/>
        <v>0</v>
      </c>
      <c r="FNV460" s="143">
        <f t="shared" si="218"/>
        <v>0</v>
      </c>
      <c r="FNW460" s="143">
        <f t="shared" si="218"/>
        <v>0</v>
      </c>
      <c r="FNX460" s="143">
        <f t="shared" si="218"/>
        <v>0</v>
      </c>
      <c r="FNY460" s="143">
        <f t="shared" si="218"/>
        <v>0</v>
      </c>
      <c r="FNZ460" s="143">
        <f t="shared" si="218"/>
        <v>0</v>
      </c>
      <c r="FOA460" s="143">
        <f t="shared" si="218"/>
        <v>0</v>
      </c>
      <c r="FOB460" s="143">
        <f t="shared" si="218"/>
        <v>0</v>
      </c>
      <c r="FOC460" s="143">
        <f t="shared" si="218"/>
        <v>0</v>
      </c>
      <c r="FOD460" s="143">
        <f t="shared" si="218"/>
        <v>0</v>
      </c>
      <c r="FOE460" s="143">
        <f t="shared" si="218"/>
        <v>0</v>
      </c>
      <c r="FOF460" s="143">
        <f t="shared" si="218"/>
        <v>0</v>
      </c>
      <c r="FOG460" s="143">
        <f t="shared" si="218"/>
        <v>0</v>
      </c>
      <c r="FOH460" s="143">
        <f t="shared" si="218"/>
        <v>0</v>
      </c>
      <c r="FOI460" s="143">
        <f t="shared" si="218"/>
        <v>0</v>
      </c>
      <c r="FOJ460" s="143">
        <f t="shared" si="218"/>
        <v>0</v>
      </c>
      <c r="FOK460" s="143">
        <f t="shared" si="218"/>
        <v>0</v>
      </c>
      <c r="FOL460" s="143">
        <f t="shared" si="218"/>
        <v>0</v>
      </c>
      <c r="FOM460" s="143">
        <f t="shared" si="218"/>
        <v>0</v>
      </c>
      <c r="FON460" s="143">
        <f t="shared" si="218"/>
        <v>0</v>
      </c>
      <c r="FOO460" s="143">
        <f t="shared" si="218"/>
        <v>0</v>
      </c>
      <c r="FOP460" s="143">
        <f t="shared" si="218"/>
        <v>0</v>
      </c>
      <c r="FOQ460" s="143">
        <f t="shared" si="218"/>
        <v>0</v>
      </c>
      <c r="FOR460" s="143">
        <f t="shared" si="218"/>
        <v>0</v>
      </c>
      <c r="FOS460" s="143">
        <f t="shared" si="218"/>
        <v>0</v>
      </c>
      <c r="FOT460" s="143">
        <f t="shared" si="218"/>
        <v>0</v>
      </c>
      <c r="FOU460" s="143">
        <f t="shared" si="218"/>
        <v>0</v>
      </c>
      <c r="FOV460" s="143">
        <f t="shared" si="218"/>
        <v>0</v>
      </c>
      <c r="FOW460" s="143">
        <f t="shared" si="218"/>
        <v>0</v>
      </c>
      <c r="FOX460" s="143">
        <f t="shared" si="218"/>
        <v>0</v>
      </c>
      <c r="FOY460" s="143">
        <f t="shared" si="218"/>
        <v>0</v>
      </c>
      <c r="FOZ460" s="143">
        <f t="shared" si="218"/>
        <v>0</v>
      </c>
      <c r="FPA460" s="143">
        <f t="shared" si="218"/>
        <v>0</v>
      </c>
      <c r="FPB460" s="143">
        <f t="shared" si="218"/>
        <v>0</v>
      </c>
      <c r="FPC460" s="143">
        <f t="shared" si="218"/>
        <v>0</v>
      </c>
      <c r="FPD460" s="143">
        <f t="shared" si="218"/>
        <v>0</v>
      </c>
      <c r="FPE460" s="143">
        <f t="shared" si="218"/>
        <v>0</v>
      </c>
      <c r="FPF460" s="143">
        <f t="shared" si="218"/>
        <v>0</v>
      </c>
      <c r="FPG460" s="143">
        <f t="shared" si="218"/>
        <v>0</v>
      </c>
      <c r="FPH460" s="143">
        <f t="shared" si="218"/>
        <v>0</v>
      </c>
      <c r="FPI460" s="143">
        <f t="shared" si="218"/>
        <v>0</v>
      </c>
      <c r="FPJ460" s="143">
        <f t="shared" si="218"/>
        <v>0</v>
      </c>
      <c r="FPK460" s="143">
        <f t="shared" si="218"/>
        <v>0</v>
      </c>
      <c r="FPL460" s="143">
        <f t="shared" si="218"/>
        <v>0</v>
      </c>
      <c r="FPM460" s="143">
        <f t="shared" ref="FPM460:FRX460" si="219">FPM436</f>
        <v>0</v>
      </c>
      <c r="FPN460" s="143">
        <f t="shared" si="219"/>
        <v>0</v>
      </c>
      <c r="FPO460" s="143">
        <f t="shared" si="219"/>
        <v>0</v>
      </c>
      <c r="FPP460" s="143">
        <f t="shared" si="219"/>
        <v>0</v>
      </c>
      <c r="FPQ460" s="143">
        <f t="shared" si="219"/>
        <v>0</v>
      </c>
      <c r="FPR460" s="143">
        <f t="shared" si="219"/>
        <v>0</v>
      </c>
      <c r="FPS460" s="143">
        <f t="shared" si="219"/>
        <v>0</v>
      </c>
      <c r="FPT460" s="143">
        <f t="shared" si="219"/>
        <v>0</v>
      </c>
      <c r="FPU460" s="143">
        <f t="shared" si="219"/>
        <v>0</v>
      </c>
      <c r="FPV460" s="143">
        <f t="shared" si="219"/>
        <v>0</v>
      </c>
      <c r="FPW460" s="143">
        <f t="shared" si="219"/>
        <v>0</v>
      </c>
      <c r="FPX460" s="143">
        <f t="shared" si="219"/>
        <v>0</v>
      </c>
      <c r="FPY460" s="143">
        <f t="shared" si="219"/>
        <v>0</v>
      </c>
      <c r="FPZ460" s="143">
        <f t="shared" si="219"/>
        <v>0</v>
      </c>
      <c r="FQA460" s="143">
        <f t="shared" si="219"/>
        <v>0</v>
      </c>
      <c r="FQB460" s="143">
        <f t="shared" si="219"/>
        <v>0</v>
      </c>
      <c r="FQC460" s="143">
        <f t="shared" si="219"/>
        <v>0</v>
      </c>
      <c r="FQD460" s="143">
        <f t="shared" si="219"/>
        <v>0</v>
      </c>
      <c r="FQE460" s="143">
        <f t="shared" si="219"/>
        <v>0</v>
      </c>
      <c r="FQF460" s="143">
        <f t="shared" si="219"/>
        <v>0</v>
      </c>
      <c r="FQG460" s="143">
        <f t="shared" si="219"/>
        <v>0</v>
      </c>
      <c r="FQH460" s="143">
        <f t="shared" si="219"/>
        <v>0</v>
      </c>
      <c r="FQI460" s="143">
        <f t="shared" si="219"/>
        <v>0</v>
      </c>
      <c r="FQJ460" s="143">
        <f t="shared" si="219"/>
        <v>0</v>
      </c>
      <c r="FQK460" s="143">
        <f t="shared" si="219"/>
        <v>0</v>
      </c>
      <c r="FQL460" s="143">
        <f t="shared" si="219"/>
        <v>0</v>
      </c>
      <c r="FQM460" s="143">
        <f t="shared" si="219"/>
        <v>0</v>
      </c>
      <c r="FQN460" s="143">
        <f t="shared" si="219"/>
        <v>0</v>
      </c>
      <c r="FQO460" s="143">
        <f t="shared" si="219"/>
        <v>0</v>
      </c>
      <c r="FQP460" s="143">
        <f t="shared" si="219"/>
        <v>0</v>
      </c>
      <c r="FQQ460" s="143">
        <f t="shared" si="219"/>
        <v>0</v>
      </c>
      <c r="FQR460" s="143">
        <f t="shared" si="219"/>
        <v>0</v>
      </c>
      <c r="FQS460" s="143">
        <f t="shared" si="219"/>
        <v>0</v>
      </c>
      <c r="FQT460" s="143">
        <f t="shared" si="219"/>
        <v>0</v>
      </c>
      <c r="FQU460" s="143">
        <f t="shared" si="219"/>
        <v>0</v>
      </c>
      <c r="FQV460" s="143">
        <f t="shared" si="219"/>
        <v>0</v>
      </c>
      <c r="FQW460" s="143">
        <f t="shared" si="219"/>
        <v>0</v>
      </c>
      <c r="FQX460" s="143">
        <f t="shared" si="219"/>
        <v>0</v>
      </c>
      <c r="FQY460" s="143">
        <f t="shared" si="219"/>
        <v>0</v>
      </c>
      <c r="FQZ460" s="143">
        <f t="shared" si="219"/>
        <v>0</v>
      </c>
      <c r="FRA460" s="143">
        <f t="shared" si="219"/>
        <v>0</v>
      </c>
      <c r="FRB460" s="143">
        <f t="shared" si="219"/>
        <v>0</v>
      </c>
      <c r="FRC460" s="143">
        <f t="shared" si="219"/>
        <v>0</v>
      </c>
      <c r="FRD460" s="143">
        <f t="shared" si="219"/>
        <v>0</v>
      </c>
      <c r="FRE460" s="143">
        <f t="shared" si="219"/>
        <v>0</v>
      </c>
      <c r="FRF460" s="143">
        <f t="shared" si="219"/>
        <v>0</v>
      </c>
      <c r="FRG460" s="143">
        <f t="shared" si="219"/>
        <v>0</v>
      </c>
      <c r="FRH460" s="143">
        <f t="shared" si="219"/>
        <v>0</v>
      </c>
      <c r="FRI460" s="143">
        <f t="shared" si="219"/>
        <v>0</v>
      </c>
      <c r="FRJ460" s="143">
        <f t="shared" si="219"/>
        <v>0</v>
      </c>
      <c r="FRK460" s="143">
        <f t="shared" si="219"/>
        <v>0</v>
      </c>
      <c r="FRL460" s="143">
        <f t="shared" si="219"/>
        <v>0</v>
      </c>
      <c r="FRM460" s="143">
        <f t="shared" si="219"/>
        <v>0</v>
      </c>
      <c r="FRN460" s="143">
        <f t="shared" si="219"/>
        <v>0</v>
      </c>
      <c r="FRO460" s="143">
        <f t="shared" si="219"/>
        <v>0</v>
      </c>
      <c r="FRP460" s="143">
        <f t="shared" si="219"/>
        <v>0</v>
      </c>
      <c r="FRQ460" s="143">
        <f t="shared" si="219"/>
        <v>0</v>
      </c>
      <c r="FRR460" s="143">
        <f t="shared" si="219"/>
        <v>0</v>
      </c>
      <c r="FRS460" s="143">
        <f t="shared" si="219"/>
        <v>0</v>
      </c>
      <c r="FRT460" s="143">
        <f t="shared" si="219"/>
        <v>0</v>
      </c>
      <c r="FRU460" s="143">
        <f t="shared" si="219"/>
        <v>0</v>
      </c>
      <c r="FRV460" s="143">
        <f t="shared" si="219"/>
        <v>0</v>
      </c>
      <c r="FRW460" s="143">
        <f t="shared" si="219"/>
        <v>0</v>
      </c>
      <c r="FRX460" s="143">
        <f t="shared" si="219"/>
        <v>0</v>
      </c>
      <c r="FRY460" s="143">
        <f t="shared" ref="FRY460:FUJ460" si="220">FRY436</f>
        <v>0</v>
      </c>
      <c r="FRZ460" s="143">
        <f t="shared" si="220"/>
        <v>0</v>
      </c>
      <c r="FSA460" s="143">
        <f t="shared" si="220"/>
        <v>0</v>
      </c>
      <c r="FSB460" s="143">
        <f t="shared" si="220"/>
        <v>0</v>
      </c>
      <c r="FSC460" s="143">
        <f t="shared" si="220"/>
        <v>0</v>
      </c>
      <c r="FSD460" s="143">
        <f t="shared" si="220"/>
        <v>0</v>
      </c>
      <c r="FSE460" s="143">
        <f t="shared" si="220"/>
        <v>0</v>
      </c>
      <c r="FSF460" s="143">
        <f t="shared" si="220"/>
        <v>0</v>
      </c>
      <c r="FSG460" s="143">
        <f t="shared" si="220"/>
        <v>0</v>
      </c>
      <c r="FSH460" s="143">
        <f t="shared" si="220"/>
        <v>0</v>
      </c>
      <c r="FSI460" s="143">
        <f t="shared" si="220"/>
        <v>0</v>
      </c>
      <c r="FSJ460" s="143">
        <f t="shared" si="220"/>
        <v>0</v>
      </c>
      <c r="FSK460" s="143">
        <f t="shared" si="220"/>
        <v>0</v>
      </c>
      <c r="FSL460" s="143">
        <f t="shared" si="220"/>
        <v>0</v>
      </c>
      <c r="FSM460" s="143">
        <f t="shared" si="220"/>
        <v>0</v>
      </c>
      <c r="FSN460" s="143">
        <f t="shared" si="220"/>
        <v>0</v>
      </c>
      <c r="FSO460" s="143">
        <f t="shared" si="220"/>
        <v>0</v>
      </c>
      <c r="FSP460" s="143">
        <f t="shared" si="220"/>
        <v>0</v>
      </c>
      <c r="FSQ460" s="143">
        <f t="shared" si="220"/>
        <v>0</v>
      </c>
      <c r="FSR460" s="143">
        <f t="shared" si="220"/>
        <v>0</v>
      </c>
      <c r="FSS460" s="143">
        <f t="shared" si="220"/>
        <v>0</v>
      </c>
      <c r="FST460" s="143">
        <f t="shared" si="220"/>
        <v>0</v>
      </c>
      <c r="FSU460" s="143">
        <f t="shared" si="220"/>
        <v>0</v>
      </c>
      <c r="FSV460" s="143">
        <f t="shared" si="220"/>
        <v>0</v>
      </c>
      <c r="FSW460" s="143">
        <f t="shared" si="220"/>
        <v>0</v>
      </c>
      <c r="FSX460" s="143">
        <f t="shared" si="220"/>
        <v>0</v>
      </c>
      <c r="FSY460" s="143">
        <f t="shared" si="220"/>
        <v>0</v>
      </c>
      <c r="FSZ460" s="143">
        <f t="shared" si="220"/>
        <v>0</v>
      </c>
      <c r="FTA460" s="143">
        <f t="shared" si="220"/>
        <v>0</v>
      </c>
      <c r="FTB460" s="143">
        <f t="shared" si="220"/>
        <v>0</v>
      </c>
      <c r="FTC460" s="143">
        <f t="shared" si="220"/>
        <v>0</v>
      </c>
      <c r="FTD460" s="143">
        <f t="shared" si="220"/>
        <v>0</v>
      </c>
      <c r="FTE460" s="143">
        <f t="shared" si="220"/>
        <v>0</v>
      </c>
      <c r="FTF460" s="143">
        <f t="shared" si="220"/>
        <v>0</v>
      </c>
      <c r="FTG460" s="143">
        <f t="shared" si="220"/>
        <v>0</v>
      </c>
      <c r="FTH460" s="143">
        <f t="shared" si="220"/>
        <v>0</v>
      </c>
      <c r="FTI460" s="143">
        <f t="shared" si="220"/>
        <v>0</v>
      </c>
      <c r="FTJ460" s="143">
        <f t="shared" si="220"/>
        <v>0</v>
      </c>
      <c r="FTK460" s="143">
        <f t="shared" si="220"/>
        <v>0</v>
      </c>
      <c r="FTL460" s="143">
        <f t="shared" si="220"/>
        <v>0</v>
      </c>
      <c r="FTM460" s="143">
        <f t="shared" si="220"/>
        <v>0</v>
      </c>
      <c r="FTN460" s="143">
        <f t="shared" si="220"/>
        <v>0</v>
      </c>
      <c r="FTO460" s="143">
        <f t="shared" si="220"/>
        <v>0</v>
      </c>
      <c r="FTP460" s="143">
        <f t="shared" si="220"/>
        <v>0</v>
      </c>
      <c r="FTQ460" s="143">
        <f t="shared" si="220"/>
        <v>0</v>
      </c>
      <c r="FTR460" s="143">
        <f t="shared" si="220"/>
        <v>0</v>
      </c>
      <c r="FTS460" s="143">
        <f t="shared" si="220"/>
        <v>0</v>
      </c>
      <c r="FTT460" s="143">
        <f t="shared" si="220"/>
        <v>0</v>
      </c>
      <c r="FTU460" s="143">
        <f t="shared" si="220"/>
        <v>0</v>
      </c>
      <c r="FTV460" s="143">
        <f t="shared" si="220"/>
        <v>0</v>
      </c>
      <c r="FTW460" s="143">
        <f t="shared" si="220"/>
        <v>0</v>
      </c>
      <c r="FTX460" s="143">
        <f t="shared" si="220"/>
        <v>0</v>
      </c>
      <c r="FTY460" s="143">
        <f t="shared" si="220"/>
        <v>0</v>
      </c>
      <c r="FTZ460" s="143">
        <f t="shared" si="220"/>
        <v>0</v>
      </c>
      <c r="FUA460" s="143">
        <f t="shared" si="220"/>
        <v>0</v>
      </c>
      <c r="FUB460" s="143">
        <f t="shared" si="220"/>
        <v>0</v>
      </c>
      <c r="FUC460" s="143">
        <f t="shared" si="220"/>
        <v>0</v>
      </c>
      <c r="FUD460" s="143">
        <f t="shared" si="220"/>
        <v>0</v>
      </c>
      <c r="FUE460" s="143">
        <f t="shared" si="220"/>
        <v>0</v>
      </c>
      <c r="FUF460" s="143">
        <f t="shared" si="220"/>
        <v>0</v>
      </c>
      <c r="FUG460" s="143">
        <f t="shared" si="220"/>
        <v>0</v>
      </c>
      <c r="FUH460" s="143">
        <f t="shared" si="220"/>
        <v>0</v>
      </c>
      <c r="FUI460" s="143">
        <f t="shared" si="220"/>
        <v>0</v>
      </c>
      <c r="FUJ460" s="143">
        <f t="shared" si="220"/>
        <v>0</v>
      </c>
      <c r="FUK460" s="143">
        <f t="shared" ref="FUK460:FWV460" si="221">FUK436</f>
        <v>0</v>
      </c>
      <c r="FUL460" s="143">
        <f t="shared" si="221"/>
        <v>0</v>
      </c>
      <c r="FUM460" s="143">
        <f t="shared" si="221"/>
        <v>0</v>
      </c>
      <c r="FUN460" s="143">
        <f t="shared" si="221"/>
        <v>0</v>
      </c>
      <c r="FUO460" s="143">
        <f t="shared" si="221"/>
        <v>0</v>
      </c>
      <c r="FUP460" s="143">
        <f t="shared" si="221"/>
        <v>0</v>
      </c>
      <c r="FUQ460" s="143">
        <f t="shared" si="221"/>
        <v>0</v>
      </c>
      <c r="FUR460" s="143">
        <f t="shared" si="221"/>
        <v>0</v>
      </c>
      <c r="FUS460" s="143">
        <f t="shared" si="221"/>
        <v>0</v>
      </c>
      <c r="FUT460" s="143">
        <f t="shared" si="221"/>
        <v>0</v>
      </c>
      <c r="FUU460" s="143">
        <f t="shared" si="221"/>
        <v>0</v>
      </c>
      <c r="FUV460" s="143">
        <f t="shared" si="221"/>
        <v>0</v>
      </c>
      <c r="FUW460" s="143">
        <f t="shared" si="221"/>
        <v>0</v>
      </c>
      <c r="FUX460" s="143">
        <f t="shared" si="221"/>
        <v>0</v>
      </c>
      <c r="FUY460" s="143">
        <f t="shared" si="221"/>
        <v>0</v>
      </c>
      <c r="FUZ460" s="143">
        <f t="shared" si="221"/>
        <v>0</v>
      </c>
      <c r="FVA460" s="143">
        <f t="shared" si="221"/>
        <v>0</v>
      </c>
      <c r="FVB460" s="143">
        <f t="shared" si="221"/>
        <v>0</v>
      </c>
      <c r="FVC460" s="143">
        <f t="shared" si="221"/>
        <v>0</v>
      </c>
      <c r="FVD460" s="143">
        <f t="shared" si="221"/>
        <v>0</v>
      </c>
      <c r="FVE460" s="143">
        <f t="shared" si="221"/>
        <v>0</v>
      </c>
      <c r="FVF460" s="143">
        <f t="shared" si="221"/>
        <v>0</v>
      </c>
      <c r="FVG460" s="143">
        <f t="shared" si="221"/>
        <v>0</v>
      </c>
      <c r="FVH460" s="143">
        <f t="shared" si="221"/>
        <v>0</v>
      </c>
      <c r="FVI460" s="143">
        <f t="shared" si="221"/>
        <v>0</v>
      </c>
      <c r="FVJ460" s="143">
        <f t="shared" si="221"/>
        <v>0</v>
      </c>
      <c r="FVK460" s="143">
        <f t="shared" si="221"/>
        <v>0</v>
      </c>
      <c r="FVL460" s="143">
        <f t="shared" si="221"/>
        <v>0</v>
      </c>
      <c r="FVM460" s="143">
        <f t="shared" si="221"/>
        <v>0</v>
      </c>
      <c r="FVN460" s="143">
        <f t="shared" si="221"/>
        <v>0</v>
      </c>
      <c r="FVO460" s="143">
        <f t="shared" si="221"/>
        <v>0</v>
      </c>
      <c r="FVP460" s="143">
        <f t="shared" si="221"/>
        <v>0</v>
      </c>
      <c r="FVQ460" s="143">
        <f t="shared" si="221"/>
        <v>0</v>
      </c>
      <c r="FVR460" s="143">
        <f t="shared" si="221"/>
        <v>0</v>
      </c>
      <c r="FVS460" s="143">
        <f t="shared" si="221"/>
        <v>0</v>
      </c>
      <c r="FVT460" s="143">
        <f t="shared" si="221"/>
        <v>0</v>
      </c>
      <c r="FVU460" s="143">
        <f t="shared" si="221"/>
        <v>0</v>
      </c>
      <c r="FVV460" s="143">
        <f t="shared" si="221"/>
        <v>0</v>
      </c>
      <c r="FVW460" s="143">
        <f t="shared" si="221"/>
        <v>0</v>
      </c>
      <c r="FVX460" s="143">
        <f t="shared" si="221"/>
        <v>0</v>
      </c>
      <c r="FVY460" s="143">
        <f t="shared" si="221"/>
        <v>0</v>
      </c>
      <c r="FVZ460" s="143">
        <f t="shared" si="221"/>
        <v>0</v>
      </c>
      <c r="FWA460" s="143">
        <f t="shared" si="221"/>
        <v>0</v>
      </c>
      <c r="FWB460" s="143">
        <f t="shared" si="221"/>
        <v>0</v>
      </c>
      <c r="FWC460" s="143">
        <f t="shared" si="221"/>
        <v>0</v>
      </c>
      <c r="FWD460" s="143">
        <f t="shared" si="221"/>
        <v>0</v>
      </c>
      <c r="FWE460" s="143">
        <f t="shared" si="221"/>
        <v>0</v>
      </c>
      <c r="FWF460" s="143">
        <f t="shared" si="221"/>
        <v>0</v>
      </c>
      <c r="FWG460" s="143">
        <f t="shared" si="221"/>
        <v>0</v>
      </c>
      <c r="FWH460" s="143">
        <f t="shared" si="221"/>
        <v>0</v>
      </c>
      <c r="FWI460" s="143">
        <f t="shared" si="221"/>
        <v>0</v>
      </c>
      <c r="FWJ460" s="143">
        <f t="shared" si="221"/>
        <v>0</v>
      </c>
      <c r="FWK460" s="143">
        <f t="shared" si="221"/>
        <v>0</v>
      </c>
      <c r="FWL460" s="143">
        <f t="shared" si="221"/>
        <v>0</v>
      </c>
      <c r="FWM460" s="143">
        <f t="shared" si="221"/>
        <v>0</v>
      </c>
      <c r="FWN460" s="143">
        <f t="shared" si="221"/>
        <v>0</v>
      </c>
      <c r="FWO460" s="143">
        <f t="shared" si="221"/>
        <v>0</v>
      </c>
      <c r="FWP460" s="143">
        <f t="shared" si="221"/>
        <v>0</v>
      </c>
      <c r="FWQ460" s="143">
        <f t="shared" si="221"/>
        <v>0</v>
      </c>
      <c r="FWR460" s="143">
        <f t="shared" si="221"/>
        <v>0</v>
      </c>
      <c r="FWS460" s="143">
        <f t="shared" si="221"/>
        <v>0</v>
      </c>
      <c r="FWT460" s="143">
        <f t="shared" si="221"/>
        <v>0</v>
      </c>
      <c r="FWU460" s="143">
        <f t="shared" si="221"/>
        <v>0</v>
      </c>
      <c r="FWV460" s="143">
        <f t="shared" si="221"/>
        <v>0</v>
      </c>
      <c r="FWW460" s="143">
        <f t="shared" ref="FWW460:FZH460" si="222">FWW436</f>
        <v>0</v>
      </c>
      <c r="FWX460" s="143">
        <f t="shared" si="222"/>
        <v>0</v>
      </c>
      <c r="FWY460" s="143">
        <f t="shared" si="222"/>
        <v>0</v>
      </c>
      <c r="FWZ460" s="143">
        <f t="shared" si="222"/>
        <v>0</v>
      </c>
      <c r="FXA460" s="143">
        <f t="shared" si="222"/>
        <v>0</v>
      </c>
      <c r="FXB460" s="143">
        <f t="shared" si="222"/>
        <v>0</v>
      </c>
      <c r="FXC460" s="143">
        <f t="shared" si="222"/>
        <v>0</v>
      </c>
      <c r="FXD460" s="143">
        <f t="shared" si="222"/>
        <v>0</v>
      </c>
      <c r="FXE460" s="143">
        <f t="shared" si="222"/>
        <v>0</v>
      </c>
      <c r="FXF460" s="143">
        <f t="shared" si="222"/>
        <v>0</v>
      </c>
      <c r="FXG460" s="143">
        <f t="shared" si="222"/>
        <v>0</v>
      </c>
      <c r="FXH460" s="143">
        <f t="shared" si="222"/>
        <v>0</v>
      </c>
      <c r="FXI460" s="143">
        <f t="shared" si="222"/>
        <v>0</v>
      </c>
      <c r="FXJ460" s="143">
        <f t="shared" si="222"/>
        <v>0</v>
      </c>
      <c r="FXK460" s="143">
        <f t="shared" si="222"/>
        <v>0</v>
      </c>
      <c r="FXL460" s="143">
        <f t="shared" si="222"/>
        <v>0</v>
      </c>
      <c r="FXM460" s="143">
        <f t="shared" si="222"/>
        <v>0</v>
      </c>
      <c r="FXN460" s="143">
        <f t="shared" si="222"/>
        <v>0</v>
      </c>
      <c r="FXO460" s="143">
        <f t="shared" si="222"/>
        <v>0</v>
      </c>
      <c r="FXP460" s="143">
        <f t="shared" si="222"/>
        <v>0</v>
      </c>
      <c r="FXQ460" s="143">
        <f t="shared" si="222"/>
        <v>0</v>
      </c>
      <c r="FXR460" s="143">
        <f t="shared" si="222"/>
        <v>0</v>
      </c>
      <c r="FXS460" s="143">
        <f t="shared" si="222"/>
        <v>0</v>
      </c>
      <c r="FXT460" s="143">
        <f t="shared" si="222"/>
        <v>0</v>
      </c>
      <c r="FXU460" s="143">
        <f t="shared" si="222"/>
        <v>0</v>
      </c>
      <c r="FXV460" s="143">
        <f t="shared" si="222"/>
        <v>0</v>
      </c>
      <c r="FXW460" s="143">
        <f t="shared" si="222"/>
        <v>0</v>
      </c>
      <c r="FXX460" s="143">
        <f t="shared" si="222"/>
        <v>0</v>
      </c>
      <c r="FXY460" s="143">
        <f t="shared" si="222"/>
        <v>0</v>
      </c>
      <c r="FXZ460" s="143">
        <f t="shared" si="222"/>
        <v>0</v>
      </c>
      <c r="FYA460" s="143">
        <f t="shared" si="222"/>
        <v>0</v>
      </c>
      <c r="FYB460" s="143">
        <f t="shared" si="222"/>
        <v>0</v>
      </c>
      <c r="FYC460" s="143">
        <f t="shared" si="222"/>
        <v>0</v>
      </c>
      <c r="FYD460" s="143">
        <f t="shared" si="222"/>
        <v>0</v>
      </c>
      <c r="FYE460" s="143">
        <f t="shared" si="222"/>
        <v>0</v>
      </c>
      <c r="FYF460" s="143">
        <f t="shared" si="222"/>
        <v>0</v>
      </c>
      <c r="FYG460" s="143">
        <f t="shared" si="222"/>
        <v>0</v>
      </c>
      <c r="FYH460" s="143">
        <f t="shared" si="222"/>
        <v>0</v>
      </c>
      <c r="FYI460" s="143">
        <f t="shared" si="222"/>
        <v>0</v>
      </c>
      <c r="FYJ460" s="143">
        <f t="shared" si="222"/>
        <v>0</v>
      </c>
      <c r="FYK460" s="143">
        <f t="shared" si="222"/>
        <v>0</v>
      </c>
      <c r="FYL460" s="143">
        <f t="shared" si="222"/>
        <v>0</v>
      </c>
      <c r="FYM460" s="143">
        <f t="shared" si="222"/>
        <v>0</v>
      </c>
      <c r="FYN460" s="143">
        <f t="shared" si="222"/>
        <v>0</v>
      </c>
      <c r="FYO460" s="143">
        <f t="shared" si="222"/>
        <v>0</v>
      </c>
      <c r="FYP460" s="143">
        <f t="shared" si="222"/>
        <v>0</v>
      </c>
      <c r="FYQ460" s="143">
        <f t="shared" si="222"/>
        <v>0</v>
      </c>
      <c r="FYR460" s="143">
        <f t="shared" si="222"/>
        <v>0</v>
      </c>
      <c r="FYS460" s="143">
        <f t="shared" si="222"/>
        <v>0</v>
      </c>
      <c r="FYT460" s="143">
        <f t="shared" si="222"/>
        <v>0</v>
      </c>
      <c r="FYU460" s="143">
        <f t="shared" si="222"/>
        <v>0</v>
      </c>
      <c r="FYV460" s="143">
        <f t="shared" si="222"/>
        <v>0</v>
      </c>
      <c r="FYW460" s="143">
        <f t="shared" si="222"/>
        <v>0</v>
      </c>
      <c r="FYX460" s="143">
        <f t="shared" si="222"/>
        <v>0</v>
      </c>
      <c r="FYY460" s="143">
        <f t="shared" si="222"/>
        <v>0</v>
      </c>
      <c r="FYZ460" s="143">
        <f t="shared" si="222"/>
        <v>0</v>
      </c>
      <c r="FZA460" s="143">
        <f t="shared" si="222"/>
        <v>0</v>
      </c>
      <c r="FZB460" s="143">
        <f t="shared" si="222"/>
        <v>0</v>
      </c>
      <c r="FZC460" s="143">
        <f t="shared" si="222"/>
        <v>0</v>
      </c>
      <c r="FZD460" s="143">
        <f t="shared" si="222"/>
        <v>0</v>
      </c>
      <c r="FZE460" s="143">
        <f t="shared" si="222"/>
        <v>0</v>
      </c>
      <c r="FZF460" s="143">
        <f t="shared" si="222"/>
        <v>0</v>
      </c>
      <c r="FZG460" s="143">
        <f t="shared" si="222"/>
        <v>0</v>
      </c>
      <c r="FZH460" s="143">
        <f t="shared" si="222"/>
        <v>0</v>
      </c>
      <c r="FZI460" s="143">
        <f t="shared" ref="FZI460:GBT460" si="223">FZI436</f>
        <v>0</v>
      </c>
      <c r="FZJ460" s="143">
        <f t="shared" si="223"/>
        <v>0</v>
      </c>
      <c r="FZK460" s="143">
        <f t="shared" si="223"/>
        <v>0</v>
      </c>
      <c r="FZL460" s="143">
        <f t="shared" si="223"/>
        <v>0</v>
      </c>
      <c r="FZM460" s="143">
        <f t="shared" si="223"/>
        <v>0</v>
      </c>
      <c r="FZN460" s="143">
        <f t="shared" si="223"/>
        <v>0</v>
      </c>
      <c r="FZO460" s="143">
        <f t="shared" si="223"/>
        <v>0</v>
      </c>
      <c r="FZP460" s="143">
        <f t="shared" si="223"/>
        <v>0</v>
      </c>
      <c r="FZQ460" s="143">
        <f t="shared" si="223"/>
        <v>0</v>
      </c>
      <c r="FZR460" s="143">
        <f t="shared" si="223"/>
        <v>0</v>
      </c>
      <c r="FZS460" s="143">
        <f t="shared" si="223"/>
        <v>0</v>
      </c>
      <c r="FZT460" s="143">
        <f t="shared" si="223"/>
        <v>0</v>
      </c>
      <c r="FZU460" s="143">
        <f t="shared" si="223"/>
        <v>0</v>
      </c>
      <c r="FZV460" s="143">
        <f t="shared" si="223"/>
        <v>0</v>
      </c>
      <c r="FZW460" s="143">
        <f t="shared" si="223"/>
        <v>0</v>
      </c>
      <c r="FZX460" s="143">
        <f t="shared" si="223"/>
        <v>0</v>
      </c>
      <c r="FZY460" s="143">
        <f t="shared" si="223"/>
        <v>0</v>
      </c>
      <c r="FZZ460" s="143">
        <f t="shared" si="223"/>
        <v>0</v>
      </c>
      <c r="GAA460" s="143">
        <f t="shared" si="223"/>
        <v>0</v>
      </c>
      <c r="GAB460" s="143">
        <f t="shared" si="223"/>
        <v>0</v>
      </c>
      <c r="GAC460" s="143">
        <f t="shared" si="223"/>
        <v>0</v>
      </c>
      <c r="GAD460" s="143">
        <f t="shared" si="223"/>
        <v>0</v>
      </c>
      <c r="GAE460" s="143">
        <f t="shared" si="223"/>
        <v>0</v>
      </c>
      <c r="GAF460" s="143">
        <f t="shared" si="223"/>
        <v>0</v>
      </c>
      <c r="GAG460" s="143">
        <f t="shared" si="223"/>
        <v>0</v>
      </c>
      <c r="GAH460" s="143">
        <f t="shared" si="223"/>
        <v>0</v>
      </c>
      <c r="GAI460" s="143">
        <f t="shared" si="223"/>
        <v>0</v>
      </c>
      <c r="GAJ460" s="143">
        <f t="shared" si="223"/>
        <v>0</v>
      </c>
      <c r="GAK460" s="143">
        <f t="shared" si="223"/>
        <v>0</v>
      </c>
      <c r="GAL460" s="143">
        <f t="shared" si="223"/>
        <v>0</v>
      </c>
      <c r="GAM460" s="143">
        <f t="shared" si="223"/>
        <v>0</v>
      </c>
      <c r="GAN460" s="143">
        <f t="shared" si="223"/>
        <v>0</v>
      </c>
      <c r="GAO460" s="143">
        <f t="shared" si="223"/>
        <v>0</v>
      </c>
      <c r="GAP460" s="143">
        <f t="shared" si="223"/>
        <v>0</v>
      </c>
      <c r="GAQ460" s="143">
        <f t="shared" si="223"/>
        <v>0</v>
      </c>
      <c r="GAR460" s="143">
        <f t="shared" si="223"/>
        <v>0</v>
      </c>
      <c r="GAS460" s="143">
        <f t="shared" si="223"/>
        <v>0</v>
      </c>
      <c r="GAT460" s="143">
        <f t="shared" si="223"/>
        <v>0</v>
      </c>
      <c r="GAU460" s="143">
        <f t="shared" si="223"/>
        <v>0</v>
      </c>
      <c r="GAV460" s="143">
        <f t="shared" si="223"/>
        <v>0</v>
      </c>
      <c r="GAW460" s="143">
        <f t="shared" si="223"/>
        <v>0</v>
      </c>
      <c r="GAX460" s="143">
        <f t="shared" si="223"/>
        <v>0</v>
      </c>
      <c r="GAY460" s="143">
        <f t="shared" si="223"/>
        <v>0</v>
      </c>
      <c r="GAZ460" s="143">
        <f t="shared" si="223"/>
        <v>0</v>
      </c>
      <c r="GBA460" s="143">
        <f t="shared" si="223"/>
        <v>0</v>
      </c>
      <c r="GBB460" s="143">
        <f t="shared" si="223"/>
        <v>0</v>
      </c>
      <c r="GBC460" s="143">
        <f t="shared" si="223"/>
        <v>0</v>
      </c>
      <c r="GBD460" s="143">
        <f t="shared" si="223"/>
        <v>0</v>
      </c>
      <c r="GBE460" s="143">
        <f t="shared" si="223"/>
        <v>0</v>
      </c>
      <c r="GBF460" s="143">
        <f t="shared" si="223"/>
        <v>0</v>
      </c>
      <c r="GBG460" s="143">
        <f t="shared" si="223"/>
        <v>0</v>
      </c>
      <c r="GBH460" s="143">
        <f t="shared" si="223"/>
        <v>0</v>
      </c>
      <c r="GBI460" s="143">
        <f t="shared" si="223"/>
        <v>0</v>
      </c>
      <c r="GBJ460" s="143">
        <f t="shared" si="223"/>
        <v>0</v>
      </c>
      <c r="GBK460" s="143">
        <f t="shared" si="223"/>
        <v>0</v>
      </c>
      <c r="GBL460" s="143">
        <f t="shared" si="223"/>
        <v>0</v>
      </c>
      <c r="GBM460" s="143">
        <f t="shared" si="223"/>
        <v>0</v>
      </c>
      <c r="GBN460" s="143">
        <f t="shared" si="223"/>
        <v>0</v>
      </c>
      <c r="GBO460" s="143">
        <f t="shared" si="223"/>
        <v>0</v>
      </c>
      <c r="GBP460" s="143">
        <f t="shared" si="223"/>
        <v>0</v>
      </c>
      <c r="GBQ460" s="143">
        <f t="shared" si="223"/>
        <v>0</v>
      </c>
      <c r="GBR460" s="143">
        <f t="shared" si="223"/>
        <v>0</v>
      </c>
      <c r="GBS460" s="143">
        <f t="shared" si="223"/>
        <v>0</v>
      </c>
      <c r="GBT460" s="143">
        <f t="shared" si="223"/>
        <v>0</v>
      </c>
      <c r="GBU460" s="143">
        <f t="shared" ref="GBU460:GEF460" si="224">GBU436</f>
        <v>0</v>
      </c>
      <c r="GBV460" s="143">
        <f t="shared" si="224"/>
        <v>0</v>
      </c>
      <c r="GBW460" s="143">
        <f t="shared" si="224"/>
        <v>0</v>
      </c>
      <c r="GBX460" s="143">
        <f t="shared" si="224"/>
        <v>0</v>
      </c>
      <c r="GBY460" s="143">
        <f t="shared" si="224"/>
        <v>0</v>
      </c>
      <c r="GBZ460" s="143">
        <f t="shared" si="224"/>
        <v>0</v>
      </c>
      <c r="GCA460" s="143">
        <f t="shared" si="224"/>
        <v>0</v>
      </c>
      <c r="GCB460" s="143">
        <f t="shared" si="224"/>
        <v>0</v>
      </c>
      <c r="GCC460" s="143">
        <f t="shared" si="224"/>
        <v>0</v>
      </c>
      <c r="GCD460" s="143">
        <f t="shared" si="224"/>
        <v>0</v>
      </c>
      <c r="GCE460" s="143">
        <f t="shared" si="224"/>
        <v>0</v>
      </c>
      <c r="GCF460" s="143">
        <f t="shared" si="224"/>
        <v>0</v>
      </c>
      <c r="GCG460" s="143">
        <f t="shared" si="224"/>
        <v>0</v>
      </c>
      <c r="GCH460" s="143">
        <f t="shared" si="224"/>
        <v>0</v>
      </c>
      <c r="GCI460" s="143">
        <f t="shared" si="224"/>
        <v>0</v>
      </c>
      <c r="GCJ460" s="143">
        <f t="shared" si="224"/>
        <v>0</v>
      </c>
      <c r="GCK460" s="143">
        <f t="shared" si="224"/>
        <v>0</v>
      </c>
      <c r="GCL460" s="143">
        <f t="shared" si="224"/>
        <v>0</v>
      </c>
      <c r="GCM460" s="143">
        <f t="shared" si="224"/>
        <v>0</v>
      </c>
      <c r="GCN460" s="143">
        <f t="shared" si="224"/>
        <v>0</v>
      </c>
      <c r="GCO460" s="143">
        <f t="shared" si="224"/>
        <v>0</v>
      </c>
      <c r="GCP460" s="143">
        <f t="shared" si="224"/>
        <v>0</v>
      </c>
      <c r="GCQ460" s="143">
        <f t="shared" si="224"/>
        <v>0</v>
      </c>
      <c r="GCR460" s="143">
        <f t="shared" si="224"/>
        <v>0</v>
      </c>
      <c r="GCS460" s="143">
        <f t="shared" si="224"/>
        <v>0</v>
      </c>
      <c r="GCT460" s="143">
        <f t="shared" si="224"/>
        <v>0</v>
      </c>
      <c r="GCU460" s="143">
        <f t="shared" si="224"/>
        <v>0</v>
      </c>
      <c r="GCV460" s="143">
        <f t="shared" si="224"/>
        <v>0</v>
      </c>
      <c r="GCW460" s="143">
        <f t="shared" si="224"/>
        <v>0</v>
      </c>
      <c r="GCX460" s="143">
        <f t="shared" si="224"/>
        <v>0</v>
      </c>
      <c r="GCY460" s="143">
        <f t="shared" si="224"/>
        <v>0</v>
      </c>
      <c r="GCZ460" s="143">
        <f t="shared" si="224"/>
        <v>0</v>
      </c>
      <c r="GDA460" s="143">
        <f t="shared" si="224"/>
        <v>0</v>
      </c>
      <c r="GDB460" s="143">
        <f t="shared" si="224"/>
        <v>0</v>
      </c>
      <c r="GDC460" s="143">
        <f t="shared" si="224"/>
        <v>0</v>
      </c>
      <c r="GDD460" s="143">
        <f t="shared" si="224"/>
        <v>0</v>
      </c>
      <c r="GDE460" s="143">
        <f t="shared" si="224"/>
        <v>0</v>
      </c>
      <c r="GDF460" s="143">
        <f t="shared" si="224"/>
        <v>0</v>
      </c>
      <c r="GDG460" s="143">
        <f t="shared" si="224"/>
        <v>0</v>
      </c>
      <c r="GDH460" s="143">
        <f t="shared" si="224"/>
        <v>0</v>
      </c>
      <c r="GDI460" s="143">
        <f t="shared" si="224"/>
        <v>0</v>
      </c>
      <c r="GDJ460" s="143">
        <f t="shared" si="224"/>
        <v>0</v>
      </c>
      <c r="GDK460" s="143">
        <f t="shared" si="224"/>
        <v>0</v>
      </c>
      <c r="GDL460" s="143">
        <f t="shared" si="224"/>
        <v>0</v>
      </c>
      <c r="GDM460" s="143">
        <f t="shared" si="224"/>
        <v>0</v>
      </c>
      <c r="GDN460" s="143">
        <f t="shared" si="224"/>
        <v>0</v>
      </c>
      <c r="GDO460" s="143">
        <f t="shared" si="224"/>
        <v>0</v>
      </c>
      <c r="GDP460" s="143">
        <f t="shared" si="224"/>
        <v>0</v>
      </c>
      <c r="GDQ460" s="143">
        <f t="shared" si="224"/>
        <v>0</v>
      </c>
      <c r="GDR460" s="143">
        <f t="shared" si="224"/>
        <v>0</v>
      </c>
      <c r="GDS460" s="143">
        <f t="shared" si="224"/>
        <v>0</v>
      </c>
      <c r="GDT460" s="143">
        <f t="shared" si="224"/>
        <v>0</v>
      </c>
      <c r="GDU460" s="143">
        <f t="shared" si="224"/>
        <v>0</v>
      </c>
      <c r="GDV460" s="143">
        <f t="shared" si="224"/>
        <v>0</v>
      </c>
      <c r="GDW460" s="143">
        <f t="shared" si="224"/>
        <v>0</v>
      </c>
      <c r="GDX460" s="143">
        <f t="shared" si="224"/>
        <v>0</v>
      </c>
      <c r="GDY460" s="143">
        <f t="shared" si="224"/>
        <v>0</v>
      </c>
      <c r="GDZ460" s="143">
        <f t="shared" si="224"/>
        <v>0</v>
      </c>
      <c r="GEA460" s="143">
        <f t="shared" si="224"/>
        <v>0</v>
      </c>
      <c r="GEB460" s="143">
        <f t="shared" si="224"/>
        <v>0</v>
      </c>
      <c r="GEC460" s="143">
        <f t="shared" si="224"/>
        <v>0</v>
      </c>
      <c r="GED460" s="143">
        <f t="shared" si="224"/>
        <v>0</v>
      </c>
      <c r="GEE460" s="143">
        <f t="shared" si="224"/>
        <v>0</v>
      </c>
      <c r="GEF460" s="143">
        <f t="shared" si="224"/>
        <v>0</v>
      </c>
      <c r="GEG460" s="143">
        <f t="shared" ref="GEG460:GGR460" si="225">GEG436</f>
        <v>0</v>
      </c>
      <c r="GEH460" s="143">
        <f t="shared" si="225"/>
        <v>0</v>
      </c>
      <c r="GEI460" s="143">
        <f t="shared" si="225"/>
        <v>0</v>
      </c>
      <c r="GEJ460" s="143">
        <f t="shared" si="225"/>
        <v>0</v>
      </c>
      <c r="GEK460" s="143">
        <f t="shared" si="225"/>
        <v>0</v>
      </c>
      <c r="GEL460" s="143">
        <f t="shared" si="225"/>
        <v>0</v>
      </c>
      <c r="GEM460" s="143">
        <f t="shared" si="225"/>
        <v>0</v>
      </c>
      <c r="GEN460" s="143">
        <f t="shared" si="225"/>
        <v>0</v>
      </c>
      <c r="GEO460" s="143">
        <f t="shared" si="225"/>
        <v>0</v>
      </c>
      <c r="GEP460" s="143">
        <f t="shared" si="225"/>
        <v>0</v>
      </c>
      <c r="GEQ460" s="143">
        <f t="shared" si="225"/>
        <v>0</v>
      </c>
      <c r="GER460" s="143">
        <f t="shared" si="225"/>
        <v>0</v>
      </c>
      <c r="GES460" s="143">
        <f t="shared" si="225"/>
        <v>0</v>
      </c>
      <c r="GET460" s="143">
        <f t="shared" si="225"/>
        <v>0</v>
      </c>
      <c r="GEU460" s="143">
        <f t="shared" si="225"/>
        <v>0</v>
      </c>
      <c r="GEV460" s="143">
        <f t="shared" si="225"/>
        <v>0</v>
      </c>
      <c r="GEW460" s="143">
        <f t="shared" si="225"/>
        <v>0</v>
      </c>
      <c r="GEX460" s="143">
        <f t="shared" si="225"/>
        <v>0</v>
      </c>
      <c r="GEY460" s="143">
        <f t="shared" si="225"/>
        <v>0</v>
      </c>
      <c r="GEZ460" s="143">
        <f t="shared" si="225"/>
        <v>0</v>
      </c>
      <c r="GFA460" s="143">
        <f t="shared" si="225"/>
        <v>0</v>
      </c>
      <c r="GFB460" s="143">
        <f t="shared" si="225"/>
        <v>0</v>
      </c>
      <c r="GFC460" s="143">
        <f t="shared" si="225"/>
        <v>0</v>
      </c>
      <c r="GFD460" s="143">
        <f t="shared" si="225"/>
        <v>0</v>
      </c>
      <c r="GFE460" s="143">
        <f t="shared" si="225"/>
        <v>0</v>
      </c>
      <c r="GFF460" s="143">
        <f t="shared" si="225"/>
        <v>0</v>
      </c>
      <c r="GFG460" s="143">
        <f t="shared" si="225"/>
        <v>0</v>
      </c>
      <c r="GFH460" s="143">
        <f t="shared" si="225"/>
        <v>0</v>
      </c>
      <c r="GFI460" s="143">
        <f t="shared" si="225"/>
        <v>0</v>
      </c>
      <c r="GFJ460" s="143">
        <f t="shared" si="225"/>
        <v>0</v>
      </c>
      <c r="GFK460" s="143">
        <f t="shared" si="225"/>
        <v>0</v>
      </c>
      <c r="GFL460" s="143">
        <f t="shared" si="225"/>
        <v>0</v>
      </c>
      <c r="GFM460" s="143">
        <f t="shared" si="225"/>
        <v>0</v>
      </c>
      <c r="GFN460" s="143">
        <f t="shared" si="225"/>
        <v>0</v>
      </c>
      <c r="GFO460" s="143">
        <f t="shared" si="225"/>
        <v>0</v>
      </c>
      <c r="GFP460" s="143">
        <f t="shared" si="225"/>
        <v>0</v>
      </c>
      <c r="GFQ460" s="143">
        <f t="shared" si="225"/>
        <v>0</v>
      </c>
      <c r="GFR460" s="143">
        <f t="shared" si="225"/>
        <v>0</v>
      </c>
      <c r="GFS460" s="143">
        <f t="shared" si="225"/>
        <v>0</v>
      </c>
      <c r="GFT460" s="143">
        <f t="shared" si="225"/>
        <v>0</v>
      </c>
      <c r="GFU460" s="143">
        <f t="shared" si="225"/>
        <v>0</v>
      </c>
      <c r="GFV460" s="143">
        <f t="shared" si="225"/>
        <v>0</v>
      </c>
      <c r="GFW460" s="143">
        <f t="shared" si="225"/>
        <v>0</v>
      </c>
      <c r="GFX460" s="143">
        <f t="shared" si="225"/>
        <v>0</v>
      </c>
      <c r="GFY460" s="143">
        <f t="shared" si="225"/>
        <v>0</v>
      </c>
      <c r="GFZ460" s="143">
        <f t="shared" si="225"/>
        <v>0</v>
      </c>
      <c r="GGA460" s="143">
        <f t="shared" si="225"/>
        <v>0</v>
      </c>
      <c r="GGB460" s="143">
        <f t="shared" si="225"/>
        <v>0</v>
      </c>
      <c r="GGC460" s="143">
        <f t="shared" si="225"/>
        <v>0</v>
      </c>
      <c r="GGD460" s="143">
        <f t="shared" si="225"/>
        <v>0</v>
      </c>
      <c r="GGE460" s="143">
        <f t="shared" si="225"/>
        <v>0</v>
      </c>
      <c r="GGF460" s="143">
        <f t="shared" si="225"/>
        <v>0</v>
      </c>
      <c r="GGG460" s="143">
        <f t="shared" si="225"/>
        <v>0</v>
      </c>
      <c r="GGH460" s="143">
        <f t="shared" si="225"/>
        <v>0</v>
      </c>
      <c r="GGI460" s="143">
        <f t="shared" si="225"/>
        <v>0</v>
      </c>
      <c r="GGJ460" s="143">
        <f t="shared" si="225"/>
        <v>0</v>
      </c>
      <c r="GGK460" s="143">
        <f t="shared" si="225"/>
        <v>0</v>
      </c>
      <c r="GGL460" s="143">
        <f t="shared" si="225"/>
        <v>0</v>
      </c>
      <c r="GGM460" s="143">
        <f t="shared" si="225"/>
        <v>0</v>
      </c>
      <c r="GGN460" s="143">
        <f t="shared" si="225"/>
        <v>0</v>
      </c>
      <c r="GGO460" s="143">
        <f t="shared" si="225"/>
        <v>0</v>
      </c>
      <c r="GGP460" s="143">
        <f t="shared" si="225"/>
        <v>0</v>
      </c>
      <c r="GGQ460" s="143">
        <f t="shared" si="225"/>
        <v>0</v>
      </c>
      <c r="GGR460" s="143">
        <f t="shared" si="225"/>
        <v>0</v>
      </c>
      <c r="GGS460" s="143">
        <f t="shared" ref="GGS460:GJD460" si="226">GGS436</f>
        <v>0</v>
      </c>
      <c r="GGT460" s="143">
        <f t="shared" si="226"/>
        <v>0</v>
      </c>
      <c r="GGU460" s="143">
        <f t="shared" si="226"/>
        <v>0</v>
      </c>
      <c r="GGV460" s="143">
        <f t="shared" si="226"/>
        <v>0</v>
      </c>
      <c r="GGW460" s="143">
        <f t="shared" si="226"/>
        <v>0</v>
      </c>
      <c r="GGX460" s="143">
        <f t="shared" si="226"/>
        <v>0</v>
      </c>
      <c r="GGY460" s="143">
        <f t="shared" si="226"/>
        <v>0</v>
      </c>
      <c r="GGZ460" s="143">
        <f t="shared" si="226"/>
        <v>0</v>
      </c>
      <c r="GHA460" s="143">
        <f t="shared" si="226"/>
        <v>0</v>
      </c>
      <c r="GHB460" s="143">
        <f t="shared" si="226"/>
        <v>0</v>
      </c>
      <c r="GHC460" s="143">
        <f t="shared" si="226"/>
        <v>0</v>
      </c>
      <c r="GHD460" s="143">
        <f t="shared" si="226"/>
        <v>0</v>
      </c>
      <c r="GHE460" s="143">
        <f t="shared" si="226"/>
        <v>0</v>
      </c>
      <c r="GHF460" s="143">
        <f t="shared" si="226"/>
        <v>0</v>
      </c>
      <c r="GHG460" s="143">
        <f t="shared" si="226"/>
        <v>0</v>
      </c>
      <c r="GHH460" s="143">
        <f t="shared" si="226"/>
        <v>0</v>
      </c>
      <c r="GHI460" s="143">
        <f t="shared" si="226"/>
        <v>0</v>
      </c>
      <c r="GHJ460" s="143">
        <f t="shared" si="226"/>
        <v>0</v>
      </c>
      <c r="GHK460" s="143">
        <f t="shared" si="226"/>
        <v>0</v>
      </c>
      <c r="GHL460" s="143">
        <f t="shared" si="226"/>
        <v>0</v>
      </c>
      <c r="GHM460" s="143">
        <f t="shared" si="226"/>
        <v>0</v>
      </c>
      <c r="GHN460" s="143">
        <f t="shared" si="226"/>
        <v>0</v>
      </c>
      <c r="GHO460" s="143">
        <f t="shared" si="226"/>
        <v>0</v>
      </c>
      <c r="GHP460" s="143">
        <f t="shared" si="226"/>
        <v>0</v>
      </c>
      <c r="GHQ460" s="143">
        <f t="shared" si="226"/>
        <v>0</v>
      </c>
      <c r="GHR460" s="143">
        <f t="shared" si="226"/>
        <v>0</v>
      </c>
      <c r="GHS460" s="143">
        <f t="shared" si="226"/>
        <v>0</v>
      </c>
      <c r="GHT460" s="143">
        <f t="shared" si="226"/>
        <v>0</v>
      </c>
      <c r="GHU460" s="143">
        <f t="shared" si="226"/>
        <v>0</v>
      </c>
      <c r="GHV460" s="143">
        <f t="shared" si="226"/>
        <v>0</v>
      </c>
      <c r="GHW460" s="143">
        <f t="shared" si="226"/>
        <v>0</v>
      </c>
      <c r="GHX460" s="143">
        <f t="shared" si="226"/>
        <v>0</v>
      </c>
      <c r="GHY460" s="143">
        <f t="shared" si="226"/>
        <v>0</v>
      </c>
      <c r="GHZ460" s="143">
        <f t="shared" si="226"/>
        <v>0</v>
      </c>
      <c r="GIA460" s="143">
        <f t="shared" si="226"/>
        <v>0</v>
      </c>
      <c r="GIB460" s="143">
        <f t="shared" si="226"/>
        <v>0</v>
      </c>
      <c r="GIC460" s="143">
        <f t="shared" si="226"/>
        <v>0</v>
      </c>
      <c r="GID460" s="143">
        <f t="shared" si="226"/>
        <v>0</v>
      </c>
      <c r="GIE460" s="143">
        <f t="shared" si="226"/>
        <v>0</v>
      </c>
      <c r="GIF460" s="143">
        <f t="shared" si="226"/>
        <v>0</v>
      </c>
      <c r="GIG460" s="143">
        <f t="shared" si="226"/>
        <v>0</v>
      </c>
      <c r="GIH460" s="143">
        <f t="shared" si="226"/>
        <v>0</v>
      </c>
      <c r="GII460" s="143">
        <f t="shared" si="226"/>
        <v>0</v>
      </c>
      <c r="GIJ460" s="143">
        <f t="shared" si="226"/>
        <v>0</v>
      </c>
      <c r="GIK460" s="143">
        <f t="shared" si="226"/>
        <v>0</v>
      </c>
      <c r="GIL460" s="143">
        <f t="shared" si="226"/>
        <v>0</v>
      </c>
      <c r="GIM460" s="143">
        <f t="shared" si="226"/>
        <v>0</v>
      </c>
      <c r="GIN460" s="143">
        <f t="shared" si="226"/>
        <v>0</v>
      </c>
      <c r="GIO460" s="143">
        <f t="shared" si="226"/>
        <v>0</v>
      </c>
      <c r="GIP460" s="143">
        <f t="shared" si="226"/>
        <v>0</v>
      </c>
      <c r="GIQ460" s="143">
        <f t="shared" si="226"/>
        <v>0</v>
      </c>
      <c r="GIR460" s="143">
        <f t="shared" si="226"/>
        <v>0</v>
      </c>
      <c r="GIS460" s="143">
        <f t="shared" si="226"/>
        <v>0</v>
      </c>
      <c r="GIT460" s="143">
        <f t="shared" si="226"/>
        <v>0</v>
      </c>
      <c r="GIU460" s="143">
        <f t="shared" si="226"/>
        <v>0</v>
      </c>
      <c r="GIV460" s="143">
        <f t="shared" si="226"/>
        <v>0</v>
      </c>
      <c r="GIW460" s="143">
        <f t="shared" si="226"/>
        <v>0</v>
      </c>
      <c r="GIX460" s="143">
        <f t="shared" si="226"/>
        <v>0</v>
      </c>
      <c r="GIY460" s="143">
        <f t="shared" si="226"/>
        <v>0</v>
      </c>
      <c r="GIZ460" s="143">
        <f t="shared" si="226"/>
        <v>0</v>
      </c>
      <c r="GJA460" s="143">
        <f t="shared" si="226"/>
        <v>0</v>
      </c>
      <c r="GJB460" s="143">
        <f t="shared" si="226"/>
        <v>0</v>
      </c>
      <c r="GJC460" s="143">
        <f t="shared" si="226"/>
        <v>0</v>
      </c>
      <c r="GJD460" s="143">
        <f t="shared" si="226"/>
        <v>0</v>
      </c>
      <c r="GJE460" s="143">
        <f t="shared" ref="GJE460:GLP460" si="227">GJE436</f>
        <v>0</v>
      </c>
      <c r="GJF460" s="143">
        <f t="shared" si="227"/>
        <v>0</v>
      </c>
      <c r="GJG460" s="143">
        <f t="shared" si="227"/>
        <v>0</v>
      </c>
      <c r="GJH460" s="143">
        <f t="shared" si="227"/>
        <v>0</v>
      </c>
      <c r="GJI460" s="143">
        <f t="shared" si="227"/>
        <v>0</v>
      </c>
      <c r="GJJ460" s="143">
        <f t="shared" si="227"/>
        <v>0</v>
      </c>
      <c r="GJK460" s="143">
        <f t="shared" si="227"/>
        <v>0</v>
      </c>
      <c r="GJL460" s="143">
        <f t="shared" si="227"/>
        <v>0</v>
      </c>
      <c r="GJM460" s="143">
        <f t="shared" si="227"/>
        <v>0</v>
      </c>
      <c r="GJN460" s="143">
        <f t="shared" si="227"/>
        <v>0</v>
      </c>
      <c r="GJO460" s="143">
        <f t="shared" si="227"/>
        <v>0</v>
      </c>
      <c r="GJP460" s="143">
        <f t="shared" si="227"/>
        <v>0</v>
      </c>
      <c r="GJQ460" s="143">
        <f t="shared" si="227"/>
        <v>0</v>
      </c>
      <c r="GJR460" s="143">
        <f t="shared" si="227"/>
        <v>0</v>
      </c>
      <c r="GJS460" s="143">
        <f t="shared" si="227"/>
        <v>0</v>
      </c>
      <c r="GJT460" s="143">
        <f t="shared" si="227"/>
        <v>0</v>
      </c>
      <c r="GJU460" s="143">
        <f t="shared" si="227"/>
        <v>0</v>
      </c>
      <c r="GJV460" s="143">
        <f t="shared" si="227"/>
        <v>0</v>
      </c>
      <c r="GJW460" s="143">
        <f t="shared" si="227"/>
        <v>0</v>
      </c>
      <c r="GJX460" s="143">
        <f t="shared" si="227"/>
        <v>0</v>
      </c>
      <c r="GJY460" s="143">
        <f t="shared" si="227"/>
        <v>0</v>
      </c>
      <c r="GJZ460" s="143">
        <f t="shared" si="227"/>
        <v>0</v>
      </c>
      <c r="GKA460" s="143">
        <f t="shared" si="227"/>
        <v>0</v>
      </c>
      <c r="GKB460" s="143">
        <f t="shared" si="227"/>
        <v>0</v>
      </c>
      <c r="GKC460" s="143">
        <f t="shared" si="227"/>
        <v>0</v>
      </c>
      <c r="GKD460" s="143">
        <f t="shared" si="227"/>
        <v>0</v>
      </c>
      <c r="GKE460" s="143">
        <f t="shared" si="227"/>
        <v>0</v>
      </c>
      <c r="GKF460" s="143">
        <f t="shared" si="227"/>
        <v>0</v>
      </c>
      <c r="GKG460" s="143">
        <f t="shared" si="227"/>
        <v>0</v>
      </c>
      <c r="GKH460" s="143">
        <f t="shared" si="227"/>
        <v>0</v>
      </c>
      <c r="GKI460" s="143">
        <f t="shared" si="227"/>
        <v>0</v>
      </c>
      <c r="GKJ460" s="143">
        <f t="shared" si="227"/>
        <v>0</v>
      </c>
      <c r="GKK460" s="143">
        <f t="shared" si="227"/>
        <v>0</v>
      </c>
      <c r="GKL460" s="143">
        <f t="shared" si="227"/>
        <v>0</v>
      </c>
      <c r="GKM460" s="143">
        <f t="shared" si="227"/>
        <v>0</v>
      </c>
      <c r="GKN460" s="143">
        <f t="shared" si="227"/>
        <v>0</v>
      </c>
      <c r="GKO460" s="143">
        <f t="shared" si="227"/>
        <v>0</v>
      </c>
      <c r="GKP460" s="143">
        <f t="shared" si="227"/>
        <v>0</v>
      </c>
      <c r="GKQ460" s="143">
        <f t="shared" si="227"/>
        <v>0</v>
      </c>
      <c r="GKR460" s="143">
        <f t="shared" si="227"/>
        <v>0</v>
      </c>
      <c r="GKS460" s="143">
        <f t="shared" si="227"/>
        <v>0</v>
      </c>
      <c r="GKT460" s="143">
        <f t="shared" si="227"/>
        <v>0</v>
      </c>
      <c r="GKU460" s="143">
        <f t="shared" si="227"/>
        <v>0</v>
      </c>
      <c r="GKV460" s="143">
        <f t="shared" si="227"/>
        <v>0</v>
      </c>
      <c r="GKW460" s="143">
        <f t="shared" si="227"/>
        <v>0</v>
      </c>
      <c r="GKX460" s="143">
        <f t="shared" si="227"/>
        <v>0</v>
      </c>
      <c r="GKY460" s="143">
        <f t="shared" si="227"/>
        <v>0</v>
      </c>
      <c r="GKZ460" s="143">
        <f t="shared" si="227"/>
        <v>0</v>
      </c>
      <c r="GLA460" s="143">
        <f t="shared" si="227"/>
        <v>0</v>
      </c>
      <c r="GLB460" s="143">
        <f t="shared" si="227"/>
        <v>0</v>
      </c>
      <c r="GLC460" s="143">
        <f t="shared" si="227"/>
        <v>0</v>
      </c>
      <c r="GLD460" s="143">
        <f t="shared" si="227"/>
        <v>0</v>
      </c>
      <c r="GLE460" s="143">
        <f t="shared" si="227"/>
        <v>0</v>
      </c>
      <c r="GLF460" s="143">
        <f t="shared" si="227"/>
        <v>0</v>
      </c>
      <c r="GLG460" s="143">
        <f t="shared" si="227"/>
        <v>0</v>
      </c>
      <c r="GLH460" s="143">
        <f t="shared" si="227"/>
        <v>0</v>
      </c>
      <c r="GLI460" s="143">
        <f t="shared" si="227"/>
        <v>0</v>
      </c>
      <c r="GLJ460" s="143">
        <f t="shared" si="227"/>
        <v>0</v>
      </c>
      <c r="GLK460" s="143">
        <f t="shared" si="227"/>
        <v>0</v>
      </c>
      <c r="GLL460" s="143">
        <f t="shared" si="227"/>
        <v>0</v>
      </c>
      <c r="GLM460" s="143">
        <f t="shared" si="227"/>
        <v>0</v>
      </c>
      <c r="GLN460" s="143">
        <f t="shared" si="227"/>
        <v>0</v>
      </c>
      <c r="GLO460" s="143">
        <f t="shared" si="227"/>
        <v>0</v>
      </c>
      <c r="GLP460" s="143">
        <f t="shared" si="227"/>
        <v>0</v>
      </c>
      <c r="GLQ460" s="143">
        <f t="shared" ref="GLQ460:GOB460" si="228">GLQ436</f>
        <v>0</v>
      </c>
      <c r="GLR460" s="143">
        <f t="shared" si="228"/>
        <v>0</v>
      </c>
      <c r="GLS460" s="143">
        <f t="shared" si="228"/>
        <v>0</v>
      </c>
      <c r="GLT460" s="143">
        <f t="shared" si="228"/>
        <v>0</v>
      </c>
      <c r="GLU460" s="143">
        <f t="shared" si="228"/>
        <v>0</v>
      </c>
      <c r="GLV460" s="143">
        <f t="shared" si="228"/>
        <v>0</v>
      </c>
      <c r="GLW460" s="143">
        <f t="shared" si="228"/>
        <v>0</v>
      </c>
      <c r="GLX460" s="143">
        <f t="shared" si="228"/>
        <v>0</v>
      </c>
      <c r="GLY460" s="143">
        <f t="shared" si="228"/>
        <v>0</v>
      </c>
      <c r="GLZ460" s="143">
        <f t="shared" si="228"/>
        <v>0</v>
      </c>
      <c r="GMA460" s="143">
        <f t="shared" si="228"/>
        <v>0</v>
      </c>
      <c r="GMB460" s="143">
        <f t="shared" si="228"/>
        <v>0</v>
      </c>
      <c r="GMC460" s="143">
        <f t="shared" si="228"/>
        <v>0</v>
      </c>
      <c r="GMD460" s="143">
        <f t="shared" si="228"/>
        <v>0</v>
      </c>
      <c r="GME460" s="143">
        <f t="shared" si="228"/>
        <v>0</v>
      </c>
      <c r="GMF460" s="143">
        <f t="shared" si="228"/>
        <v>0</v>
      </c>
      <c r="GMG460" s="143">
        <f t="shared" si="228"/>
        <v>0</v>
      </c>
      <c r="GMH460" s="143">
        <f t="shared" si="228"/>
        <v>0</v>
      </c>
      <c r="GMI460" s="143">
        <f t="shared" si="228"/>
        <v>0</v>
      </c>
      <c r="GMJ460" s="143">
        <f t="shared" si="228"/>
        <v>0</v>
      </c>
      <c r="GMK460" s="143">
        <f t="shared" si="228"/>
        <v>0</v>
      </c>
      <c r="GML460" s="143">
        <f t="shared" si="228"/>
        <v>0</v>
      </c>
      <c r="GMM460" s="143">
        <f t="shared" si="228"/>
        <v>0</v>
      </c>
      <c r="GMN460" s="143">
        <f t="shared" si="228"/>
        <v>0</v>
      </c>
      <c r="GMO460" s="143">
        <f t="shared" si="228"/>
        <v>0</v>
      </c>
      <c r="GMP460" s="143">
        <f t="shared" si="228"/>
        <v>0</v>
      </c>
      <c r="GMQ460" s="143">
        <f t="shared" si="228"/>
        <v>0</v>
      </c>
      <c r="GMR460" s="143">
        <f t="shared" si="228"/>
        <v>0</v>
      </c>
      <c r="GMS460" s="143">
        <f t="shared" si="228"/>
        <v>0</v>
      </c>
      <c r="GMT460" s="143">
        <f t="shared" si="228"/>
        <v>0</v>
      </c>
      <c r="GMU460" s="143">
        <f t="shared" si="228"/>
        <v>0</v>
      </c>
      <c r="GMV460" s="143">
        <f t="shared" si="228"/>
        <v>0</v>
      </c>
      <c r="GMW460" s="143">
        <f t="shared" si="228"/>
        <v>0</v>
      </c>
      <c r="GMX460" s="143">
        <f t="shared" si="228"/>
        <v>0</v>
      </c>
      <c r="GMY460" s="143">
        <f t="shared" si="228"/>
        <v>0</v>
      </c>
      <c r="GMZ460" s="143">
        <f t="shared" si="228"/>
        <v>0</v>
      </c>
      <c r="GNA460" s="143">
        <f t="shared" si="228"/>
        <v>0</v>
      </c>
      <c r="GNB460" s="143">
        <f t="shared" si="228"/>
        <v>0</v>
      </c>
      <c r="GNC460" s="143">
        <f t="shared" si="228"/>
        <v>0</v>
      </c>
      <c r="GND460" s="143">
        <f t="shared" si="228"/>
        <v>0</v>
      </c>
      <c r="GNE460" s="143">
        <f t="shared" si="228"/>
        <v>0</v>
      </c>
      <c r="GNF460" s="143">
        <f t="shared" si="228"/>
        <v>0</v>
      </c>
      <c r="GNG460" s="143">
        <f t="shared" si="228"/>
        <v>0</v>
      </c>
      <c r="GNH460" s="143">
        <f t="shared" si="228"/>
        <v>0</v>
      </c>
      <c r="GNI460" s="143">
        <f t="shared" si="228"/>
        <v>0</v>
      </c>
      <c r="GNJ460" s="143">
        <f t="shared" si="228"/>
        <v>0</v>
      </c>
      <c r="GNK460" s="143">
        <f t="shared" si="228"/>
        <v>0</v>
      </c>
      <c r="GNL460" s="143">
        <f t="shared" si="228"/>
        <v>0</v>
      </c>
      <c r="GNM460" s="143">
        <f t="shared" si="228"/>
        <v>0</v>
      </c>
      <c r="GNN460" s="143">
        <f t="shared" si="228"/>
        <v>0</v>
      </c>
      <c r="GNO460" s="143">
        <f t="shared" si="228"/>
        <v>0</v>
      </c>
      <c r="GNP460" s="143">
        <f t="shared" si="228"/>
        <v>0</v>
      </c>
      <c r="GNQ460" s="143">
        <f t="shared" si="228"/>
        <v>0</v>
      </c>
      <c r="GNR460" s="143">
        <f t="shared" si="228"/>
        <v>0</v>
      </c>
      <c r="GNS460" s="143">
        <f t="shared" si="228"/>
        <v>0</v>
      </c>
      <c r="GNT460" s="143">
        <f t="shared" si="228"/>
        <v>0</v>
      </c>
      <c r="GNU460" s="143">
        <f t="shared" si="228"/>
        <v>0</v>
      </c>
      <c r="GNV460" s="143">
        <f t="shared" si="228"/>
        <v>0</v>
      </c>
      <c r="GNW460" s="143">
        <f t="shared" si="228"/>
        <v>0</v>
      </c>
      <c r="GNX460" s="143">
        <f t="shared" si="228"/>
        <v>0</v>
      </c>
      <c r="GNY460" s="143">
        <f t="shared" si="228"/>
        <v>0</v>
      </c>
      <c r="GNZ460" s="143">
        <f t="shared" si="228"/>
        <v>0</v>
      </c>
      <c r="GOA460" s="143">
        <f t="shared" si="228"/>
        <v>0</v>
      </c>
      <c r="GOB460" s="143">
        <f t="shared" si="228"/>
        <v>0</v>
      </c>
      <c r="GOC460" s="143">
        <f t="shared" ref="GOC460:GQN460" si="229">GOC436</f>
        <v>0</v>
      </c>
      <c r="GOD460" s="143">
        <f t="shared" si="229"/>
        <v>0</v>
      </c>
      <c r="GOE460" s="143">
        <f t="shared" si="229"/>
        <v>0</v>
      </c>
      <c r="GOF460" s="143">
        <f t="shared" si="229"/>
        <v>0</v>
      </c>
      <c r="GOG460" s="143">
        <f t="shared" si="229"/>
        <v>0</v>
      </c>
      <c r="GOH460" s="143">
        <f t="shared" si="229"/>
        <v>0</v>
      </c>
      <c r="GOI460" s="143">
        <f t="shared" si="229"/>
        <v>0</v>
      </c>
      <c r="GOJ460" s="143">
        <f t="shared" si="229"/>
        <v>0</v>
      </c>
      <c r="GOK460" s="143">
        <f t="shared" si="229"/>
        <v>0</v>
      </c>
      <c r="GOL460" s="143">
        <f t="shared" si="229"/>
        <v>0</v>
      </c>
      <c r="GOM460" s="143">
        <f t="shared" si="229"/>
        <v>0</v>
      </c>
      <c r="GON460" s="143">
        <f t="shared" si="229"/>
        <v>0</v>
      </c>
      <c r="GOO460" s="143">
        <f t="shared" si="229"/>
        <v>0</v>
      </c>
      <c r="GOP460" s="143">
        <f t="shared" si="229"/>
        <v>0</v>
      </c>
      <c r="GOQ460" s="143">
        <f t="shared" si="229"/>
        <v>0</v>
      </c>
      <c r="GOR460" s="143">
        <f t="shared" si="229"/>
        <v>0</v>
      </c>
      <c r="GOS460" s="143">
        <f t="shared" si="229"/>
        <v>0</v>
      </c>
      <c r="GOT460" s="143">
        <f t="shared" si="229"/>
        <v>0</v>
      </c>
      <c r="GOU460" s="143">
        <f t="shared" si="229"/>
        <v>0</v>
      </c>
      <c r="GOV460" s="143">
        <f t="shared" si="229"/>
        <v>0</v>
      </c>
      <c r="GOW460" s="143">
        <f t="shared" si="229"/>
        <v>0</v>
      </c>
      <c r="GOX460" s="143">
        <f t="shared" si="229"/>
        <v>0</v>
      </c>
      <c r="GOY460" s="143">
        <f t="shared" si="229"/>
        <v>0</v>
      </c>
      <c r="GOZ460" s="143">
        <f t="shared" si="229"/>
        <v>0</v>
      </c>
      <c r="GPA460" s="143">
        <f t="shared" si="229"/>
        <v>0</v>
      </c>
      <c r="GPB460" s="143">
        <f t="shared" si="229"/>
        <v>0</v>
      </c>
      <c r="GPC460" s="143">
        <f t="shared" si="229"/>
        <v>0</v>
      </c>
      <c r="GPD460" s="143">
        <f t="shared" si="229"/>
        <v>0</v>
      </c>
      <c r="GPE460" s="143">
        <f t="shared" si="229"/>
        <v>0</v>
      </c>
      <c r="GPF460" s="143">
        <f t="shared" si="229"/>
        <v>0</v>
      </c>
      <c r="GPG460" s="143">
        <f t="shared" si="229"/>
        <v>0</v>
      </c>
      <c r="GPH460" s="143">
        <f t="shared" si="229"/>
        <v>0</v>
      </c>
      <c r="GPI460" s="143">
        <f t="shared" si="229"/>
        <v>0</v>
      </c>
      <c r="GPJ460" s="143">
        <f t="shared" si="229"/>
        <v>0</v>
      </c>
      <c r="GPK460" s="143">
        <f t="shared" si="229"/>
        <v>0</v>
      </c>
      <c r="GPL460" s="143">
        <f t="shared" si="229"/>
        <v>0</v>
      </c>
      <c r="GPM460" s="143">
        <f t="shared" si="229"/>
        <v>0</v>
      </c>
      <c r="GPN460" s="143">
        <f t="shared" si="229"/>
        <v>0</v>
      </c>
      <c r="GPO460" s="143">
        <f t="shared" si="229"/>
        <v>0</v>
      </c>
      <c r="GPP460" s="143">
        <f t="shared" si="229"/>
        <v>0</v>
      </c>
      <c r="GPQ460" s="143">
        <f t="shared" si="229"/>
        <v>0</v>
      </c>
      <c r="GPR460" s="143">
        <f t="shared" si="229"/>
        <v>0</v>
      </c>
      <c r="GPS460" s="143">
        <f t="shared" si="229"/>
        <v>0</v>
      </c>
      <c r="GPT460" s="143">
        <f t="shared" si="229"/>
        <v>0</v>
      </c>
      <c r="GPU460" s="143">
        <f t="shared" si="229"/>
        <v>0</v>
      </c>
      <c r="GPV460" s="143">
        <f t="shared" si="229"/>
        <v>0</v>
      </c>
      <c r="GPW460" s="143">
        <f t="shared" si="229"/>
        <v>0</v>
      </c>
      <c r="GPX460" s="143">
        <f t="shared" si="229"/>
        <v>0</v>
      </c>
      <c r="GPY460" s="143">
        <f t="shared" si="229"/>
        <v>0</v>
      </c>
      <c r="GPZ460" s="143">
        <f t="shared" si="229"/>
        <v>0</v>
      </c>
      <c r="GQA460" s="143">
        <f t="shared" si="229"/>
        <v>0</v>
      </c>
      <c r="GQB460" s="143">
        <f t="shared" si="229"/>
        <v>0</v>
      </c>
      <c r="GQC460" s="143">
        <f t="shared" si="229"/>
        <v>0</v>
      </c>
      <c r="GQD460" s="143">
        <f t="shared" si="229"/>
        <v>0</v>
      </c>
      <c r="GQE460" s="143">
        <f t="shared" si="229"/>
        <v>0</v>
      </c>
      <c r="GQF460" s="143">
        <f t="shared" si="229"/>
        <v>0</v>
      </c>
      <c r="GQG460" s="143">
        <f t="shared" si="229"/>
        <v>0</v>
      </c>
      <c r="GQH460" s="143">
        <f t="shared" si="229"/>
        <v>0</v>
      </c>
      <c r="GQI460" s="143">
        <f t="shared" si="229"/>
        <v>0</v>
      </c>
      <c r="GQJ460" s="143">
        <f t="shared" si="229"/>
        <v>0</v>
      </c>
      <c r="GQK460" s="143">
        <f t="shared" si="229"/>
        <v>0</v>
      </c>
      <c r="GQL460" s="143">
        <f t="shared" si="229"/>
        <v>0</v>
      </c>
      <c r="GQM460" s="143">
        <f t="shared" si="229"/>
        <v>0</v>
      </c>
      <c r="GQN460" s="143">
        <f t="shared" si="229"/>
        <v>0</v>
      </c>
      <c r="GQO460" s="143">
        <f t="shared" ref="GQO460:GSZ460" si="230">GQO436</f>
        <v>0</v>
      </c>
      <c r="GQP460" s="143">
        <f t="shared" si="230"/>
        <v>0</v>
      </c>
      <c r="GQQ460" s="143">
        <f t="shared" si="230"/>
        <v>0</v>
      </c>
      <c r="GQR460" s="143">
        <f t="shared" si="230"/>
        <v>0</v>
      </c>
      <c r="GQS460" s="143">
        <f t="shared" si="230"/>
        <v>0</v>
      </c>
      <c r="GQT460" s="143">
        <f t="shared" si="230"/>
        <v>0</v>
      </c>
      <c r="GQU460" s="143">
        <f t="shared" si="230"/>
        <v>0</v>
      </c>
      <c r="GQV460" s="143">
        <f t="shared" si="230"/>
        <v>0</v>
      </c>
      <c r="GQW460" s="143">
        <f t="shared" si="230"/>
        <v>0</v>
      </c>
      <c r="GQX460" s="143">
        <f t="shared" si="230"/>
        <v>0</v>
      </c>
      <c r="GQY460" s="143">
        <f t="shared" si="230"/>
        <v>0</v>
      </c>
      <c r="GQZ460" s="143">
        <f t="shared" si="230"/>
        <v>0</v>
      </c>
      <c r="GRA460" s="143">
        <f t="shared" si="230"/>
        <v>0</v>
      </c>
      <c r="GRB460" s="143">
        <f t="shared" si="230"/>
        <v>0</v>
      </c>
      <c r="GRC460" s="143">
        <f t="shared" si="230"/>
        <v>0</v>
      </c>
      <c r="GRD460" s="143">
        <f t="shared" si="230"/>
        <v>0</v>
      </c>
      <c r="GRE460" s="143">
        <f t="shared" si="230"/>
        <v>0</v>
      </c>
      <c r="GRF460" s="143">
        <f t="shared" si="230"/>
        <v>0</v>
      </c>
      <c r="GRG460" s="143">
        <f t="shared" si="230"/>
        <v>0</v>
      </c>
      <c r="GRH460" s="143">
        <f t="shared" si="230"/>
        <v>0</v>
      </c>
      <c r="GRI460" s="143">
        <f t="shared" si="230"/>
        <v>0</v>
      </c>
      <c r="GRJ460" s="143">
        <f t="shared" si="230"/>
        <v>0</v>
      </c>
      <c r="GRK460" s="143">
        <f t="shared" si="230"/>
        <v>0</v>
      </c>
      <c r="GRL460" s="143">
        <f t="shared" si="230"/>
        <v>0</v>
      </c>
      <c r="GRM460" s="143">
        <f t="shared" si="230"/>
        <v>0</v>
      </c>
      <c r="GRN460" s="143">
        <f t="shared" si="230"/>
        <v>0</v>
      </c>
      <c r="GRO460" s="143">
        <f t="shared" si="230"/>
        <v>0</v>
      </c>
      <c r="GRP460" s="143">
        <f t="shared" si="230"/>
        <v>0</v>
      </c>
      <c r="GRQ460" s="143">
        <f t="shared" si="230"/>
        <v>0</v>
      </c>
      <c r="GRR460" s="143">
        <f t="shared" si="230"/>
        <v>0</v>
      </c>
      <c r="GRS460" s="143">
        <f t="shared" si="230"/>
        <v>0</v>
      </c>
      <c r="GRT460" s="143">
        <f t="shared" si="230"/>
        <v>0</v>
      </c>
      <c r="GRU460" s="143">
        <f t="shared" si="230"/>
        <v>0</v>
      </c>
      <c r="GRV460" s="143">
        <f t="shared" si="230"/>
        <v>0</v>
      </c>
      <c r="GRW460" s="143">
        <f t="shared" si="230"/>
        <v>0</v>
      </c>
      <c r="GRX460" s="143">
        <f t="shared" si="230"/>
        <v>0</v>
      </c>
      <c r="GRY460" s="143">
        <f t="shared" si="230"/>
        <v>0</v>
      </c>
      <c r="GRZ460" s="143">
        <f t="shared" si="230"/>
        <v>0</v>
      </c>
      <c r="GSA460" s="143">
        <f t="shared" si="230"/>
        <v>0</v>
      </c>
      <c r="GSB460" s="143">
        <f t="shared" si="230"/>
        <v>0</v>
      </c>
      <c r="GSC460" s="143">
        <f t="shared" si="230"/>
        <v>0</v>
      </c>
      <c r="GSD460" s="143">
        <f t="shared" si="230"/>
        <v>0</v>
      </c>
      <c r="GSE460" s="143">
        <f t="shared" si="230"/>
        <v>0</v>
      </c>
      <c r="GSF460" s="143">
        <f t="shared" si="230"/>
        <v>0</v>
      </c>
      <c r="GSG460" s="143">
        <f t="shared" si="230"/>
        <v>0</v>
      </c>
      <c r="GSH460" s="143">
        <f t="shared" si="230"/>
        <v>0</v>
      </c>
      <c r="GSI460" s="143">
        <f t="shared" si="230"/>
        <v>0</v>
      </c>
      <c r="GSJ460" s="143">
        <f t="shared" si="230"/>
        <v>0</v>
      </c>
      <c r="GSK460" s="143">
        <f t="shared" si="230"/>
        <v>0</v>
      </c>
      <c r="GSL460" s="143">
        <f t="shared" si="230"/>
        <v>0</v>
      </c>
      <c r="GSM460" s="143">
        <f t="shared" si="230"/>
        <v>0</v>
      </c>
      <c r="GSN460" s="143">
        <f t="shared" si="230"/>
        <v>0</v>
      </c>
      <c r="GSO460" s="143">
        <f t="shared" si="230"/>
        <v>0</v>
      </c>
      <c r="GSP460" s="143">
        <f t="shared" si="230"/>
        <v>0</v>
      </c>
      <c r="GSQ460" s="143">
        <f t="shared" si="230"/>
        <v>0</v>
      </c>
      <c r="GSR460" s="143">
        <f t="shared" si="230"/>
        <v>0</v>
      </c>
      <c r="GSS460" s="143">
        <f t="shared" si="230"/>
        <v>0</v>
      </c>
      <c r="GST460" s="143">
        <f t="shared" si="230"/>
        <v>0</v>
      </c>
      <c r="GSU460" s="143">
        <f t="shared" si="230"/>
        <v>0</v>
      </c>
      <c r="GSV460" s="143">
        <f t="shared" si="230"/>
        <v>0</v>
      </c>
      <c r="GSW460" s="143">
        <f t="shared" si="230"/>
        <v>0</v>
      </c>
      <c r="GSX460" s="143">
        <f t="shared" si="230"/>
        <v>0</v>
      </c>
      <c r="GSY460" s="143">
        <f t="shared" si="230"/>
        <v>0</v>
      </c>
      <c r="GSZ460" s="143">
        <f t="shared" si="230"/>
        <v>0</v>
      </c>
      <c r="GTA460" s="143">
        <f t="shared" ref="GTA460:GVL460" si="231">GTA436</f>
        <v>0</v>
      </c>
      <c r="GTB460" s="143">
        <f t="shared" si="231"/>
        <v>0</v>
      </c>
      <c r="GTC460" s="143">
        <f t="shared" si="231"/>
        <v>0</v>
      </c>
      <c r="GTD460" s="143">
        <f t="shared" si="231"/>
        <v>0</v>
      </c>
      <c r="GTE460" s="143">
        <f t="shared" si="231"/>
        <v>0</v>
      </c>
      <c r="GTF460" s="143">
        <f t="shared" si="231"/>
        <v>0</v>
      </c>
      <c r="GTG460" s="143">
        <f t="shared" si="231"/>
        <v>0</v>
      </c>
      <c r="GTH460" s="143">
        <f t="shared" si="231"/>
        <v>0</v>
      </c>
      <c r="GTI460" s="143">
        <f t="shared" si="231"/>
        <v>0</v>
      </c>
      <c r="GTJ460" s="143">
        <f t="shared" si="231"/>
        <v>0</v>
      </c>
      <c r="GTK460" s="143">
        <f t="shared" si="231"/>
        <v>0</v>
      </c>
      <c r="GTL460" s="143">
        <f t="shared" si="231"/>
        <v>0</v>
      </c>
      <c r="GTM460" s="143">
        <f t="shared" si="231"/>
        <v>0</v>
      </c>
      <c r="GTN460" s="143">
        <f t="shared" si="231"/>
        <v>0</v>
      </c>
      <c r="GTO460" s="143">
        <f t="shared" si="231"/>
        <v>0</v>
      </c>
      <c r="GTP460" s="143">
        <f t="shared" si="231"/>
        <v>0</v>
      </c>
      <c r="GTQ460" s="143">
        <f t="shared" si="231"/>
        <v>0</v>
      </c>
      <c r="GTR460" s="143">
        <f t="shared" si="231"/>
        <v>0</v>
      </c>
      <c r="GTS460" s="143">
        <f t="shared" si="231"/>
        <v>0</v>
      </c>
      <c r="GTT460" s="143">
        <f t="shared" si="231"/>
        <v>0</v>
      </c>
      <c r="GTU460" s="143">
        <f t="shared" si="231"/>
        <v>0</v>
      </c>
      <c r="GTV460" s="143">
        <f t="shared" si="231"/>
        <v>0</v>
      </c>
      <c r="GTW460" s="143">
        <f t="shared" si="231"/>
        <v>0</v>
      </c>
      <c r="GTX460" s="143">
        <f t="shared" si="231"/>
        <v>0</v>
      </c>
      <c r="GTY460" s="143">
        <f t="shared" si="231"/>
        <v>0</v>
      </c>
      <c r="GTZ460" s="143">
        <f t="shared" si="231"/>
        <v>0</v>
      </c>
      <c r="GUA460" s="143">
        <f t="shared" si="231"/>
        <v>0</v>
      </c>
      <c r="GUB460" s="143">
        <f t="shared" si="231"/>
        <v>0</v>
      </c>
      <c r="GUC460" s="143">
        <f t="shared" si="231"/>
        <v>0</v>
      </c>
      <c r="GUD460" s="143">
        <f t="shared" si="231"/>
        <v>0</v>
      </c>
      <c r="GUE460" s="143">
        <f t="shared" si="231"/>
        <v>0</v>
      </c>
      <c r="GUF460" s="143">
        <f t="shared" si="231"/>
        <v>0</v>
      </c>
      <c r="GUG460" s="143">
        <f t="shared" si="231"/>
        <v>0</v>
      </c>
      <c r="GUH460" s="143">
        <f t="shared" si="231"/>
        <v>0</v>
      </c>
      <c r="GUI460" s="143">
        <f t="shared" si="231"/>
        <v>0</v>
      </c>
      <c r="GUJ460" s="143">
        <f t="shared" si="231"/>
        <v>0</v>
      </c>
      <c r="GUK460" s="143">
        <f t="shared" si="231"/>
        <v>0</v>
      </c>
      <c r="GUL460" s="143">
        <f t="shared" si="231"/>
        <v>0</v>
      </c>
      <c r="GUM460" s="143">
        <f t="shared" si="231"/>
        <v>0</v>
      </c>
      <c r="GUN460" s="143">
        <f t="shared" si="231"/>
        <v>0</v>
      </c>
      <c r="GUO460" s="143">
        <f t="shared" si="231"/>
        <v>0</v>
      </c>
      <c r="GUP460" s="143">
        <f t="shared" si="231"/>
        <v>0</v>
      </c>
      <c r="GUQ460" s="143">
        <f t="shared" si="231"/>
        <v>0</v>
      </c>
      <c r="GUR460" s="143">
        <f t="shared" si="231"/>
        <v>0</v>
      </c>
      <c r="GUS460" s="143">
        <f t="shared" si="231"/>
        <v>0</v>
      </c>
      <c r="GUT460" s="143">
        <f t="shared" si="231"/>
        <v>0</v>
      </c>
      <c r="GUU460" s="143">
        <f t="shared" si="231"/>
        <v>0</v>
      </c>
      <c r="GUV460" s="143">
        <f t="shared" si="231"/>
        <v>0</v>
      </c>
      <c r="GUW460" s="143">
        <f t="shared" si="231"/>
        <v>0</v>
      </c>
      <c r="GUX460" s="143">
        <f t="shared" si="231"/>
        <v>0</v>
      </c>
      <c r="GUY460" s="143">
        <f t="shared" si="231"/>
        <v>0</v>
      </c>
      <c r="GUZ460" s="143">
        <f t="shared" si="231"/>
        <v>0</v>
      </c>
      <c r="GVA460" s="143">
        <f t="shared" si="231"/>
        <v>0</v>
      </c>
      <c r="GVB460" s="143">
        <f t="shared" si="231"/>
        <v>0</v>
      </c>
      <c r="GVC460" s="143">
        <f t="shared" si="231"/>
        <v>0</v>
      </c>
      <c r="GVD460" s="143">
        <f t="shared" si="231"/>
        <v>0</v>
      </c>
      <c r="GVE460" s="143">
        <f t="shared" si="231"/>
        <v>0</v>
      </c>
      <c r="GVF460" s="143">
        <f t="shared" si="231"/>
        <v>0</v>
      </c>
      <c r="GVG460" s="143">
        <f t="shared" si="231"/>
        <v>0</v>
      </c>
      <c r="GVH460" s="143">
        <f t="shared" si="231"/>
        <v>0</v>
      </c>
      <c r="GVI460" s="143">
        <f t="shared" si="231"/>
        <v>0</v>
      </c>
      <c r="GVJ460" s="143">
        <f t="shared" si="231"/>
        <v>0</v>
      </c>
      <c r="GVK460" s="143">
        <f t="shared" si="231"/>
        <v>0</v>
      </c>
      <c r="GVL460" s="143">
        <f t="shared" si="231"/>
        <v>0</v>
      </c>
      <c r="GVM460" s="143">
        <f t="shared" ref="GVM460:GXX460" si="232">GVM436</f>
        <v>0</v>
      </c>
      <c r="GVN460" s="143">
        <f t="shared" si="232"/>
        <v>0</v>
      </c>
      <c r="GVO460" s="143">
        <f t="shared" si="232"/>
        <v>0</v>
      </c>
      <c r="GVP460" s="143">
        <f t="shared" si="232"/>
        <v>0</v>
      </c>
      <c r="GVQ460" s="143">
        <f t="shared" si="232"/>
        <v>0</v>
      </c>
      <c r="GVR460" s="143">
        <f t="shared" si="232"/>
        <v>0</v>
      </c>
      <c r="GVS460" s="143">
        <f t="shared" si="232"/>
        <v>0</v>
      </c>
      <c r="GVT460" s="143">
        <f t="shared" si="232"/>
        <v>0</v>
      </c>
      <c r="GVU460" s="143">
        <f t="shared" si="232"/>
        <v>0</v>
      </c>
      <c r="GVV460" s="143">
        <f t="shared" si="232"/>
        <v>0</v>
      </c>
      <c r="GVW460" s="143">
        <f t="shared" si="232"/>
        <v>0</v>
      </c>
      <c r="GVX460" s="143">
        <f t="shared" si="232"/>
        <v>0</v>
      </c>
      <c r="GVY460" s="143">
        <f t="shared" si="232"/>
        <v>0</v>
      </c>
      <c r="GVZ460" s="143">
        <f t="shared" si="232"/>
        <v>0</v>
      </c>
      <c r="GWA460" s="143">
        <f t="shared" si="232"/>
        <v>0</v>
      </c>
      <c r="GWB460" s="143">
        <f t="shared" si="232"/>
        <v>0</v>
      </c>
      <c r="GWC460" s="143">
        <f t="shared" si="232"/>
        <v>0</v>
      </c>
      <c r="GWD460" s="143">
        <f t="shared" si="232"/>
        <v>0</v>
      </c>
      <c r="GWE460" s="143">
        <f t="shared" si="232"/>
        <v>0</v>
      </c>
      <c r="GWF460" s="143">
        <f t="shared" si="232"/>
        <v>0</v>
      </c>
      <c r="GWG460" s="143">
        <f t="shared" si="232"/>
        <v>0</v>
      </c>
      <c r="GWH460" s="143">
        <f t="shared" si="232"/>
        <v>0</v>
      </c>
      <c r="GWI460" s="143">
        <f t="shared" si="232"/>
        <v>0</v>
      </c>
      <c r="GWJ460" s="143">
        <f t="shared" si="232"/>
        <v>0</v>
      </c>
      <c r="GWK460" s="143">
        <f t="shared" si="232"/>
        <v>0</v>
      </c>
      <c r="GWL460" s="143">
        <f t="shared" si="232"/>
        <v>0</v>
      </c>
      <c r="GWM460" s="143">
        <f t="shared" si="232"/>
        <v>0</v>
      </c>
      <c r="GWN460" s="143">
        <f t="shared" si="232"/>
        <v>0</v>
      </c>
      <c r="GWO460" s="143">
        <f t="shared" si="232"/>
        <v>0</v>
      </c>
      <c r="GWP460" s="143">
        <f t="shared" si="232"/>
        <v>0</v>
      </c>
      <c r="GWQ460" s="143">
        <f t="shared" si="232"/>
        <v>0</v>
      </c>
      <c r="GWR460" s="143">
        <f t="shared" si="232"/>
        <v>0</v>
      </c>
      <c r="GWS460" s="143">
        <f t="shared" si="232"/>
        <v>0</v>
      </c>
      <c r="GWT460" s="143">
        <f t="shared" si="232"/>
        <v>0</v>
      </c>
      <c r="GWU460" s="143">
        <f t="shared" si="232"/>
        <v>0</v>
      </c>
      <c r="GWV460" s="143">
        <f t="shared" si="232"/>
        <v>0</v>
      </c>
      <c r="GWW460" s="143">
        <f t="shared" si="232"/>
        <v>0</v>
      </c>
      <c r="GWX460" s="143">
        <f t="shared" si="232"/>
        <v>0</v>
      </c>
      <c r="GWY460" s="143">
        <f t="shared" si="232"/>
        <v>0</v>
      </c>
      <c r="GWZ460" s="143">
        <f t="shared" si="232"/>
        <v>0</v>
      </c>
      <c r="GXA460" s="143">
        <f t="shared" si="232"/>
        <v>0</v>
      </c>
      <c r="GXB460" s="143">
        <f t="shared" si="232"/>
        <v>0</v>
      </c>
      <c r="GXC460" s="143">
        <f t="shared" si="232"/>
        <v>0</v>
      </c>
      <c r="GXD460" s="143">
        <f t="shared" si="232"/>
        <v>0</v>
      </c>
      <c r="GXE460" s="143">
        <f t="shared" si="232"/>
        <v>0</v>
      </c>
      <c r="GXF460" s="143">
        <f t="shared" si="232"/>
        <v>0</v>
      </c>
      <c r="GXG460" s="143">
        <f t="shared" si="232"/>
        <v>0</v>
      </c>
      <c r="GXH460" s="143">
        <f t="shared" si="232"/>
        <v>0</v>
      </c>
      <c r="GXI460" s="143">
        <f t="shared" si="232"/>
        <v>0</v>
      </c>
      <c r="GXJ460" s="143">
        <f t="shared" si="232"/>
        <v>0</v>
      </c>
      <c r="GXK460" s="143">
        <f t="shared" si="232"/>
        <v>0</v>
      </c>
      <c r="GXL460" s="143">
        <f t="shared" si="232"/>
        <v>0</v>
      </c>
      <c r="GXM460" s="143">
        <f t="shared" si="232"/>
        <v>0</v>
      </c>
      <c r="GXN460" s="143">
        <f t="shared" si="232"/>
        <v>0</v>
      </c>
      <c r="GXO460" s="143">
        <f t="shared" si="232"/>
        <v>0</v>
      </c>
      <c r="GXP460" s="143">
        <f t="shared" si="232"/>
        <v>0</v>
      </c>
      <c r="GXQ460" s="143">
        <f t="shared" si="232"/>
        <v>0</v>
      </c>
      <c r="GXR460" s="143">
        <f t="shared" si="232"/>
        <v>0</v>
      </c>
      <c r="GXS460" s="143">
        <f t="shared" si="232"/>
        <v>0</v>
      </c>
      <c r="GXT460" s="143">
        <f t="shared" si="232"/>
        <v>0</v>
      </c>
      <c r="GXU460" s="143">
        <f t="shared" si="232"/>
        <v>0</v>
      </c>
      <c r="GXV460" s="143">
        <f t="shared" si="232"/>
        <v>0</v>
      </c>
      <c r="GXW460" s="143">
        <f t="shared" si="232"/>
        <v>0</v>
      </c>
      <c r="GXX460" s="143">
        <f t="shared" si="232"/>
        <v>0</v>
      </c>
      <c r="GXY460" s="143">
        <f t="shared" ref="GXY460:HAJ460" si="233">GXY436</f>
        <v>0</v>
      </c>
      <c r="GXZ460" s="143">
        <f t="shared" si="233"/>
        <v>0</v>
      </c>
      <c r="GYA460" s="143">
        <f t="shared" si="233"/>
        <v>0</v>
      </c>
      <c r="GYB460" s="143">
        <f t="shared" si="233"/>
        <v>0</v>
      </c>
      <c r="GYC460" s="143">
        <f t="shared" si="233"/>
        <v>0</v>
      </c>
      <c r="GYD460" s="143">
        <f t="shared" si="233"/>
        <v>0</v>
      </c>
      <c r="GYE460" s="143">
        <f t="shared" si="233"/>
        <v>0</v>
      </c>
      <c r="GYF460" s="143">
        <f t="shared" si="233"/>
        <v>0</v>
      </c>
      <c r="GYG460" s="143">
        <f t="shared" si="233"/>
        <v>0</v>
      </c>
      <c r="GYH460" s="143">
        <f t="shared" si="233"/>
        <v>0</v>
      </c>
      <c r="GYI460" s="143">
        <f t="shared" si="233"/>
        <v>0</v>
      </c>
      <c r="GYJ460" s="143">
        <f t="shared" si="233"/>
        <v>0</v>
      </c>
      <c r="GYK460" s="143">
        <f t="shared" si="233"/>
        <v>0</v>
      </c>
      <c r="GYL460" s="143">
        <f t="shared" si="233"/>
        <v>0</v>
      </c>
      <c r="GYM460" s="143">
        <f t="shared" si="233"/>
        <v>0</v>
      </c>
      <c r="GYN460" s="143">
        <f t="shared" si="233"/>
        <v>0</v>
      </c>
      <c r="GYO460" s="143">
        <f t="shared" si="233"/>
        <v>0</v>
      </c>
      <c r="GYP460" s="143">
        <f t="shared" si="233"/>
        <v>0</v>
      </c>
      <c r="GYQ460" s="143">
        <f t="shared" si="233"/>
        <v>0</v>
      </c>
      <c r="GYR460" s="143">
        <f t="shared" si="233"/>
        <v>0</v>
      </c>
      <c r="GYS460" s="143">
        <f t="shared" si="233"/>
        <v>0</v>
      </c>
      <c r="GYT460" s="143">
        <f t="shared" si="233"/>
        <v>0</v>
      </c>
      <c r="GYU460" s="143">
        <f t="shared" si="233"/>
        <v>0</v>
      </c>
      <c r="GYV460" s="143">
        <f t="shared" si="233"/>
        <v>0</v>
      </c>
      <c r="GYW460" s="143">
        <f t="shared" si="233"/>
        <v>0</v>
      </c>
      <c r="GYX460" s="143">
        <f t="shared" si="233"/>
        <v>0</v>
      </c>
      <c r="GYY460" s="143">
        <f t="shared" si="233"/>
        <v>0</v>
      </c>
      <c r="GYZ460" s="143">
        <f t="shared" si="233"/>
        <v>0</v>
      </c>
      <c r="GZA460" s="143">
        <f t="shared" si="233"/>
        <v>0</v>
      </c>
      <c r="GZB460" s="143">
        <f t="shared" si="233"/>
        <v>0</v>
      </c>
      <c r="GZC460" s="143">
        <f t="shared" si="233"/>
        <v>0</v>
      </c>
      <c r="GZD460" s="143">
        <f t="shared" si="233"/>
        <v>0</v>
      </c>
      <c r="GZE460" s="143">
        <f t="shared" si="233"/>
        <v>0</v>
      </c>
      <c r="GZF460" s="143">
        <f t="shared" si="233"/>
        <v>0</v>
      </c>
      <c r="GZG460" s="143">
        <f t="shared" si="233"/>
        <v>0</v>
      </c>
      <c r="GZH460" s="143">
        <f t="shared" si="233"/>
        <v>0</v>
      </c>
      <c r="GZI460" s="143">
        <f t="shared" si="233"/>
        <v>0</v>
      </c>
      <c r="GZJ460" s="143">
        <f t="shared" si="233"/>
        <v>0</v>
      </c>
      <c r="GZK460" s="143">
        <f t="shared" si="233"/>
        <v>0</v>
      </c>
      <c r="GZL460" s="143">
        <f t="shared" si="233"/>
        <v>0</v>
      </c>
      <c r="GZM460" s="143">
        <f t="shared" si="233"/>
        <v>0</v>
      </c>
      <c r="GZN460" s="143">
        <f t="shared" si="233"/>
        <v>0</v>
      </c>
      <c r="GZO460" s="143">
        <f t="shared" si="233"/>
        <v>0</v>
      </c>
      <c r="GZP460" s="143">
        <f t="shared" si="233"/>
        <v>0</v>
      </c>
      <c r="GZQ460" s="143">
        <f t="shared" si="233"/>
        <v>0</v>
      </c>
      <c r="GZR460" s="143">
        <f t="shared" si="233"/>
        <v>0</v>
      </c>
      <c r="GZS460" s="143">
        <f t="shared" si="233"/>
        <v>0</v>
      </c>
      <c r="GZT460" s="143">
        <f t="shared" si="233"/>
        <v>0</v>
      </c>
      <c r="GZU460" s="143">
        <f t="shared" si="233"/>
        <v>0</v>
      </c>
      <c r="GZV460" s="143">
        <f t="shared" si="233"/>
        <v>0</v>
      </c>
      <c r="GZW460" s="143">
        <f t="shared" si="233"/>
        <v>0</v>
      </c>
      <c r="GZX460" s="143">
        <f t="shared" si="233"/>
        <v>0</v>
      </c>
      <c r="GZY460" s="143">
        <f t="shared" si="233"/>
        <v>0</v>
      </c>
      <c r="GZZ460" s="143">
        <f t="shared" si="233"/>
        <v>0</v>
      </c>
      <c r="HAA460" s="143">
        <f t="shared" si="233"/>
        <v>0</v>
      </c>
      <c r="HAB460" s="143">
        <f t="shared" si="233"/>
        <v>0</v>
      </c>
      <c r="HAC460" s="143">
        <f t="shared" si="233"/>
        <v>0</v>
      </c>
      <c r="HAD460" s="143">
        <f t="shared" si="233"/>
        <v>0</v>
      </c>
      <c r="HAE460" s="143">
        <f t="shared" si="233"/>
        <v>0</v>
      </c>
      <c r="HAF460" s="143">
        <f t="shared" si="233"/>
        <v>0</v>
      </c>
      <c r="HAG460" s="143">
        <f t="shared" si="233"/>
        <v>0</v>
      </c>
      <c r="HAH460" s="143">
        <f t="shared" si="233"/>
        <v>0</v>
      </c>
      <c r="HAI460" s="143">
        <f t="shared" si="233"/>
        <v>0</v>
      </c>
      <c r="HAJ460" s="143">
        <f t="shared" si="233"/>
        <v>0</v>
      </c>
      <c r="HAK460" s="143">
        <f t="shared" ref="HAK460:HCV460" si="234">HAK436</f>
        <v>0</v>
      </c>
      <c r="HAL460" s="143">
        <f t="shared" si="234"/>
        <v>0</v>
      </c>
      <c r="HAM460" s="143">
        <f t="shared" si="234"/>
        <v>0</v>
      </c>
      <c r="HAN460" s="143">
        <f t="shared" si="234"/>
        <v>0</v>
      </c>
      <c r="HAO460" s="143">
        <f t="shared" si="234"/>
        <v>0</v>
      </c>
      <c r="HAP460" s="143">
        <f t="shared" si="234"/>
        <v>0</v>
      </c>
      <c r="HAQ460" s="143">
        <f t="shared" si="234"/>
        <v>0</v>
      </c>
      <c r="HAR460" s="143">
        <f t="shared" si="234"/>
        <v>0</v>
      </c>
      <c r="HAS460" s="143">
        <f t="shared" si="234"/>
        <v>0</v>
      </c>
      <c r="HAT460" s="143">
        <f t="shared" si="234"/>
        <v>0</v>
      </c>
      <c r="HAU460" s="143">
        <f t="shared" si="234"/>
        <v>0</v>
      </c>
      <c r="HAV460" s="143">
        <f t="shared" si="234"/>
        <v>0</v>
      </c>
      <c r="HAW460" s="143">
        <f t="shared" si="234"/>
        <v>0</v>
      </c>
      <c r="HAX460" s="143">
        <f t="shared" si="234"/>
        <v>0</v>
      </c>
      <c r="HAY460" s="143">
        <f t="shared" si="234"/>
        <v>0</v>
      </c>
      <c r="HAZ460" s="143">
        <f t="shared" si="234"/>
        <v>0</v>
      </c>
      <c r="HBA460" s="143">
        <f t="shared" si="234"/>
        <v>0</v>
      </c>
      <c r="HBB460" s="143">
        <f t="shared" si="234"/>
        <v>0</v>
      </c>
      <c r="HBC460" s="143">
        <f t="shared" si="234"/>
        <v>0</v>
      </c>
      <c r="HBD460" s="143">
        <f t="shared" si="234"/>
        <v>0</v>
      </c>
      <c r="HBE460" s="143">
        <f t="shared" si="234"/>
        <v>0</v>
      </c>
      <c r="HBF460" s="143">
        <f t="shared" si="234"/>
        <v>0</v>
      </c>
      <c r="HBG460" s="143">
        <f t="shared" si="234"/>
        <v>0</v>
      </c>
      <c r="HBH460" s="143">
        <f t="shared" si="234"/>
        <v>0</v>
      </c>
      <c r="HBI460" s="143">
        <f t="shared" si="234"/>
        <v>0</v>
      </c>
      <c r="HBJ460" s="143">
        <f t="shared" si="234"/>
        <v>0</v>
      </c>
      <c r="HBK460" s="143">
        <f t="shared" si="234"/>
        <v>0</v>
      </c>
      <c r="HBL460" s="143">
        <f t="shared" si="234"/>
        <v>0</v>
      </c>
      <c r="HBM460" s="143">
        <f t="shared" si="234"/>
        <v>0</v>
      </c>
      <c r="HBN460" s="143">
        <f t="shared" si="234"/>
        <v>0</v>
      </c>
      <c r="HBO460" s="143">
        <f t="shared" si="234"/>
        <v>0</v>
      </c>
      <c r="HBP460" s="143">
        <f t="shared" si="234"/>
        <v>0</v>
      </c>
      <c r="HBQ460" s="143">
        <f t="shared" si="234"/>
        <v>0</v>
      </c>
      <c r="HBR460" s="143">
        <f t="shared" si="234"/>
        <v>0</v>
      </c>
      <c r="HBS460" s="143">
        <f t="shared" si="234"/>
        <v>0</v>
      </c>
      <c r="HBT460" s="143">
        <f t="shared" si="234"/>
        <v>0</v>
      </c>
      <c r="HBU460" s="143">
        <f t="shared" si="234"/>
        <v>0</v>
      </c>
      <c r="HBV460" s="143">
        <f t="shared" si="234"/>
        <v>0</v>
      </c>
      <c r="HBW460" s="143">
        <f t="shared" si="234"/>
        <v>0</v>
      </c>
      <c r="HBX460" s="143">
        <f t="shared" si="234"/>
        <v>0</v>
      </c>
      <c r="HBY460" s="143">
        <f t="shared" si="234"/>
        <v>0</v>
      </c>
      <c r="HBZ460" s="143">
        <f t="shared" si="234"/>
        <v>0</v>
      </c>
      <c r="HCA460" s="143">
        <f t="shared" si="234"/>
        <v>0</v>
      </c>
      <c r="HCB460" s="143">
        <f t="shared" si="234"/>
        <v>0</v>
      </c>
      <c r="HCC460" s="143">
        <f t="shared" si="234"/>
        <v>0</v>
      </c>
      <c r="HCD460" s="143">
        <f t="shared" si="234"/>
        <v>0</v>
      </c>
      <c r="HCE460" s="143">
        <f t="shared" si="234"/>
        <v>0</v>
      </c>
      <c r="HCF460" s="143">
        <f t="shared" si="234"/>
        <v>0</v>
      </c>
      <c r="HCG460" s="143">
        <f t="shared" si="234"/>
        <v>0</v>
      </c>
      <c r="HCH460" s="143">
        <f t="shared" si="234"/>
        <v>0</v>
      </c>
      <c r="HCI460" s="143">
        <f t="shared" si="234"/>
        <v>0</v>
      </c>
      <c r="HCJ460" s="143">
        <f t="shared" si="234"/>
        <v>0</v>
      </c>
      <c r="HCK460" s="143">
        <f t="shared" si="234"/>
        <v>0</v>
      </c>
      <c r="HCL460" s="143">
        <f t="shared" si="234"/>
        <v>0</v>
      </c>
      <c r="HCM460" s="143">
        <f t="shared" si="234"/>
        <v>0</v>
      </c>
      <c r="HCN460" s="143">
        <f t="shared" si="234"/>
        <v>0</v>
      </c>
      <c r="HCO460" s="143">
        <f t="shared" si="234"/>
        <v>0</v>
      </c>
      <c r="HCP460" s="143">
        <f t="shared" si="234"/>
        <v>0</v>
      </c>
      <c r="HCQ460" s="143">
        <f t="shared" si="234"/>
        <v>0</v>
      </c>
      <c r="HCR460" s="143">
        <f t="shared" si="234"/>
        <v>0</v>
      </c>
      <c r="HCS460" s="143">
        <f t="shared" si="234"/>
        <v>0</v>
      </c>
      <c r="HCT460" s="143">
        <f t="shared" si="234"/>
        <v>0</v>
      </c>
      <c r="HCU460" s="143">
        <f t="shared" si="234"/>
        <v>0</v>
      </c>
      <c r="HCV460" s="143">
        <f t="shared" si="234"/>
        <v>0</v>
      </c>
      <c r="HCW460" s="143">
        <f t="shared" ref="HCW460:HFH460" si="235">HCW436</f>
        <v>0</v>
      </c>
      <c r="HCX460" s="143">
        <f t="shared" si="235"/>
        <v>0</v>
      </c>
      <c r="HCY460" s="143">
        <f t="shared" si="235"/>
        <v>0</v>
      </c>
      <c r="HCZ460" s="143">
        <f t="shared" si="235"/>
        <v>0</v>
      </c>
      <c r="HDA460" s="143">
        <f t="shared" si="235"/>
        <v>0</v>
      </c>
      <c r="HDB460" s="143">
        <f t="shared" si="235"/>
        <v>0</v>
      </c>
      <c r="HDC460" s="143">
        <f t="shared" si="235"/>
        <v>0</v>
      </c>
      <c r="HDD460" s="143">
        <f t="shared" si="235"/>
        <v>0</v>
      </c>
      <c r="HDE460" s="143">
        <f t="shared" si="235"/>
        <v>0</v>
      </c>
      <c r="HDF460" s="143">
        <f t="shared" si="235"/>
        <v>0</v>
      </c>
      <c r="HDG460" s="143">
        <f t="shared" si="235"/>
        <v>0</v>
      </c>
      <c r="HDH460" s="143">
        <f t="shared" si="235"/>
        <v>0</v>
      </c>
      <c r="HDI460" s="143">
        <f t="shared" si="235"/>
        <v>0</v>
      </c>
      <c r="HDJ460" s="143">
        <f t="shared" si="235"/>
        <v>0</v>
      </c>
      <c r="HDK460" s="143">
        <f t="shared" si="235"/>
        <v>0</v>
      </c>
      <c r="HDL460" s="143">
        <f t="shared" si="235"/>
        <v>0</v>
      </c>
      <c r="HDM460" s="143">
        <f t="shared" si="235"/>
        <v>0</v>
      </c>
      <c r="HDN460" s="143">
        <f t="shared" si="235"/>
        <v>0</v>
      </c>
      <c r="HDO460" s="143">
        <f t="shared" si="235"/>
        <v>0</v>
      </c>
      <c r="HDP460" s="143">
        <f t="shared" si="235"/>
        <v>0</v>
      </c>
      <c r="HDQ460" s="143">
        <f t="shared" si="235"/>
        <v>0</v>
      </c>
      <c r="HDR460" s="143">
        <f t="shared" si="235"/>
        <v>0</v>
      </c>
      <c r="HDS460" s="143">
        <f t="shared" si="235"/>
        <v>0</v>
      </c>
      <c r="HDT460" s="143">
        <f t="shared" si="235"/>
        <v>0</v>
      </c>
      <c r="HDU460" s="143">
        <f t="shared" si="235"/>
        <v>0</v>
      </c>
      <c r="HDV460" s="143">
        <f t="shared" si="235"/>
        <v>0</v>
      </c>
      <c r="HDW460" s="143">
        <f t="shared" si="235"/>
        <v>0</v>
      </c>
      <c r="HDX460" s="143">
        <f t="shared" si="235"/>
        <v>0</v>
      </c>
      <c r="HDY460" s="143">
        <f t="shared" si="235"/>
        <v>0</v>
      </c>
      <c r="HDZ460" s="143">
        <f t="shared" si="235"/>
        <v>0</v>
      </c>
      <c r="HEA460" s="143">
        <f t="shared" si="235"/>
        <v>0</v>
      </c>
      <c r="HEB460" s="143">
        <f t="shared" si="235"/>
        <v>0</v>
      </c>
      <c r="HEC460" s="143">
        <f t="shared" si="235"/>
        <v>0</v>
      </c>
      <c r="HED460" s="143">
        <f t="shared" si="235"/>
        <v>0</v>
      </c>
      <c r="HEE460" s="143">
        <f t="shared" si="235"/>
        <v>0</v>
      </c>
      <c r="HEF460" s="143">
        <f t="shared" si="235"/>
        <v>0</v>
      </c>
      <c r="HEG460" s="143">
        <f t="shared" si="235"/>
        <v>0</v>
      </c>
      <c r="HEH460" s="143">
        <f t="shared" si="235"/>
        <v>0</v>
      </c>
      <c r="HEI460" s="143">
        <f t="shared" si="235"/>
        <v>0</v>
      </c>
      <c r="HEJ460" s="143">
        <f t="shared" si="235"/>
        <v>0</v>
      </c>
      <c r="HEK460" s="143">
        <f t="shared" si="235"/>
        <v>0</v>
      </c>
      <c r="HEL460" s="143">
        <f t="shared" si="235"/>
        <v>0</v>
      </c>
      <c r="HEM460" s="143">
        <f t="shared" si="235"/>
        <v>0</v>
      </c>
      <c r="HEN460" s="143">
        <f t="shared" si="235"/>
        <v>0</v>
      </c>
      <c r="HEO460" s="143">
        <f t="shared" si="235"/>
        <v>0</v>
      </c>
      <c r="HEP460" s="143">
        <f t="shared" si="235"/>
        <v>0</v>
      </c>
      <c r="HEQ460" s="143">
        <f t="shared" si="235"/>
        <v>0</v>
      </c>
      <c r="HER460" s="143">
        <f t="shared" si="235"/>
        <v>0</v>
      </c>
      <c r="HES460" s="143">
        <f t="shared" si="235"/>
        <v>0</v>
      </c>
      <c r="HET460" s="143">
        <f t="shared" si="235"/>
        <v>0</v>
      </c>
      <c r="HEU460" s="143">
        <f t="shared" si="235"/>
        <v>0</v>
      </c>
      <c r="HEV460" s="143">
        <f t="shared" si="235"/>
        <v>0</v>
      </c>
      <c r="HEW460" s="143">
        <f t="shared" si="235"/>
        <v>0</v>
      </c>
      <c r="HEX460" s="143">
        <f t="shared" si="235"/>
        <v>0</v>
      </c>
      <c r="HEY460" s="143">
        <f t="shared" si="235"/>
        <v>0</v>
      </c>
      <c r="HEZ460" s="143">
        <f t="shared" si="235"/>
        <v>0</v>
      </c>
      <c r="HFA460" s="143">
        <f t="shared" si="235"/>
        <v>0</v>
      </c>
      <c r="HFB460" s="143">
        <f t="shared" si="235"/>
        <v>0</v>
      </c>
      <c r="HFC460" s="143">
        <f t="shared" si="235"/>
        <v>0</v>
      </c>
      <c r="HFD460" s="143">
        <f t="shared" si="235"/>
        <v>0</v>
      </c>
      <c r="HFE460" s="143">
        <f t="shared" si="235"/>
        <v>0</v>
      </c>
      <c r="HFF460" s="143">
        <f t="shared" si="235"/>
        <v>0</v>
      </c>
      <c r="HFG460" s="143">
        <f t="shared" si="235"/>
        <v>0</v>
      </c>
      <c r="HFH460" s="143">
        <f t="shared" si="235"/>
        <v>0</v>
      </c>
      <c r="HFI460" s="143">
        <f t="shared" ref="HFI460:HHT460" si="236">HFI436</f>
        <v>0</v>
      </c>
      <c r="HFJ460" s="143">
        <f t="shared" si="236"/>
        <v>0</v>
      </c>
      <c r="HFK460" s="143">
        <f t="shared" si="236"/>
        <v>0</v>
      </c>
      <c r="HFL460" s="143">
        <f t="shared" si="236"/>
        <v>0</v>
      </c>
      <c r="HFM460" s="143">
        <f t="shared" si="236"/>
        <v>0</v>
      </c>
      <c r="HFN460" s="143">
        <f t="shared" si="236"/>
        <v>0</v>
      </c>
      <c r="HFO460" s="143">
        <f t="shared" si="236"/>
        <v>0</v>
      </c>
      <c r="HFP460" s="143">
        <f t="shared" si="236"/>
        <v>0</v>
      </c>
      <c r="HFQ460" s="143">
        <f t="shared" si="236"/>
        <v>0</v>
      </c>
      <c r="HFR460" s="143">
        <f t="shared" si="236"/>
        <v>0</v>
      </c>
      <c r="HFS460" s="143">
        <f t="shared" si="236"/>
        <v>0</v>
      </c>
      <c r="HFT460" s="143">
        <f t="shared" si="236"/>
        <v>0</v>
      </c>
      <c r="HFU460" s="143">
        <f t="shared" si="236"/>
        <v>0</v>
      </c>
      <c r="HFV460" s="143">
        <f t="shared" si="236"/>
        <v>0</v>
      </c>
      <c r="HFW460" s="143">
        <f t="shared" si="236"/>
        <v>0</v>
      </c>
      <c r="HFX460" s="143">
        <f t="shared" si="236"/>
        <v>0</v>
      </c>
      <c r="HFY460" s="143">
        <f t="shared" si="236"/>
        <v>0</v>
      </c>
      <c r="HFZ460" s="143">
        <f t="shared" si="236"/>
        <v>0</v>
      </c>
      <c r="HGA460" s="143">
        <f t="shared" si="236"/>
        <v>0</v>
      </c>
      <c r="HGB460" s="143">
        <f t="shared" si="236"/>
        <v>0</v>
      </c>
      <c r="HGC460" s="143">
        <f t="shared" si="236"/>
        <v>0</v>
      </c>
      <c r="HGD460" s="143">
        <f t="shared" si="236"/>
        <v>0</v>
      </c>
      <c r="HGE460" s="143">
        <f t="shared" si="236"/>
        <v>0</v>
      </c>
      <c r="HGF460" s="143">
        <f t="shared" si="236"/>
        <v>0</v>
      </c>
      <c r="HGG460" s="143">
        <f t="shared" si="236"/>
        <v>0</v>
      </c>
      <c r="HGH460" s="143">
        <f t="shared" si="236"/>
        <v>0</v>
      </c>
      <c r="HGI460" s="143">
        <f t="shared" si="236"/>
        <v>0</v>
      </c>
      <c r="HGJ460" s="143">
        <f t="shared" si="236"/>
        <v>0</v>
      </c>
      <c r="HGK460" s="143">
        <f t="shared" si="236"/>
        <v>0</v>
      </c>
      <c r="HGL460" s="143">
        <f t="shared" si="236"/>
        <v>0</v>
      </c>
      <c r="HGM460" s="143">
        <f t="shared" si="236"/>
        <v>0</v>
      </c>
      <c r="HGN460" s="143">
        <f t="shared" si="236"/>
        <v>0</v>
      </c>
      <c r="HGO460" s="143">
        <f t="shared" si="236"/>
        <v>0</v>
      </c>
      <c r="HGP460" s="143">
        <f t="shared" si="236"/>
        <v>0</v>
      </c>
      <c r="HGQ460" s="143">
        <f t="shared" si="236"/>
        <v>0</v>
      </c>
      <c r="HGR460" s="143">
        <f t="shared" si="236"/>
        <v>0</v>
      </c>
      <c r="HGS460" s="143">
        <f t="shared" si="236"/>
        <v>0</v>
      </c>
      <c r="HGT460" s="143">
        <f t="shared" si="236"/>
        <v>0</v>
      </c>
      <c r="HGU460" s="143">
        <f t="shared" si="236"/>
        <v>0</v>
      </c>
      <c r="HGV460" s="143">
        <f t="shared" si="236"/>
        <v>0</v>
      </c>
      <c r="HGW460" s="143">
        <f t="shared" si="236"/>
        <v>0</v>
      </c>
      <c r="HGX460" s="143">
        <f t="shared" si="236"/>
        <v>0</v>
      </c>
      <c r="HGY460" s="143">
        <f t="shared" si="236"/>
        <v>0</v>
      </c>
      <c r="HGZ460" s="143">
        <f t="shared" si="236"/>
        <v>0</v>
      </c>
      <c r="HHA460" s="143">
        <f t="shared" si="236"/>
        <v>0</v>
      </c>
      <c r="HHB460" s="143">
        <f t="shared" si="236"/>
        <v>0</v>
      </c>
      <c r="HHC460" s="143">
        <f t="shared" si="236"/>
        <v>0</v>
      </c>
      <c r="HHD460" s="143">
        <f t="shared" si="236"/>
        <v>0</v>
      </c>
      <c r="HHE460" s="143">
        <f t="shared" si="236"/>
        <v>0</v>
      </c>
      <c r="HHF460" s="143">
        <f t="shared" si="236"/>
        <v>0</v>
      </c>
      <c r="HHG460" s="143">
        <f t="shared" si="236"/>
        <v>0</v>
      </c>
      <c r="HHH460" s="143">
        <f t="shared" si="236"/>
        <v>0</v>
      </c>
      <c r="HHI460" s="143">
        <f t="shared" si="236"/>
        <v>0</v>
      </c>
      <c r="HHJ460" s="143">
        <f t="shared" si="236"/>
        <v>0</v>
      </c>
      <c r="HHK460" s="143">
        <f t="shared" si="236"/>
        <v>0</v>
      </c>
      <c r="HHL460" s="143">
        <f t="shared" si="236"/>
        <v>0</v>
      </c>
      <c r="HHM460" s="143">
        <f t="shared" si="236"/>
        <v>0</v>
      </c>
      <c r="HHN460" s="143">
        <f t="shared" si="236"/>
        <v>0</v>
      </c>
      <c r="HHO460" s="143">
        <f t="shared" si="236"/>
        <v>0</v>
      </c>
      <c r="HHP460" s="143">
        <f t="shared" si="236"/>
        <v>0</v>
      </c>
      <c r="HHQ460" s="143">
        <f t="shared" si="236"/>
        <v>0</v>
      </c>
      <c r="HHR460" s="143">
        <f t="shared" si="236"/>
        <v>0</v>
      </c>
      <c r="HHS460" s="143">
        <f t="shared" si="236"/>
        <v>0</v>
      </c>
      <c r="HHT460" s="143">
        <f t="shared" si="236"/>
        <v>0</v>
      </c>
      <c r="HHU460" s="143">
        <f t="shared" ref="HHU460:HKF460" si="237">HHU436</f>
        <v>0</v>
      </c>
      <c r="HHV460" s="143">
        <f t="shared" si="237"/>
        <v>0</v>
      </c>
      <c r="HHW460" s="143">
        <f t="shared" si="237"/>
        <v>0</v>
      </c>
      <c r="HHX460" s="143">
        <f t="shared" si="237"/>
        <v>0</v>
      </c>
      <c r="HHY460" s="143">
        <f t="shared" si="237"/>
        <v>0</v>
      </c>
      <c r="HHZ460" s="143">
        <f t="shared" si="237"/>
        <v>0</v>
      </c>
      <c r="HIA460" s="143">
        <f t="shared" si="237"/>
        <v>0</v>
      </c>
      <c r="HIB460" s="143">
        <f t="shared" si="237"/>
        <v>0</v>
      </c>
      <c r="HIC460" s="143">
        <f t="shared" si="237"/>
        <v>0</v>
      </c>
      <c r="HID460" s="143">
        <f t="shared" si="237"/>
        <v>0</v>
      </c>
      <c r="HIE460" s="143">
        <f t="shared" si="237"/>
        <v>0</v>
      </c>
      <c r="HIF460" s="143">
        <f t="shared" si="237"/>
        <v>0</v>
      </c>
      <c r="HIG460" s="143">
        <f t="shared" si="237"/>
        <v>0</v>
      </c>
      <c r="HIH460" s="143">
        <f t="shared" si="237"/>
        <v>0</v>
      </c>
      <c r="HII460" s="143">
        <f t="shared" si="237"/>
        <v>0</v>
      </c>
      <c r="HIJ460" s="143">
        <f t="shared" si="237"/>
        <v>0</v>
      </c>
      <c r="HIK460" s="143">
        <f t="shared" si="237"/>
        <v>0</v>
      </c>
      <c r="HIL460" s="143">
        <f t="shared" si="237"/>
        <v>0</v>
      </c>
      <c r="HIM460" s="143">
        <f t="shared" si="237"/>
        <v>0</v>
      </c>
      <c r="HIN460" s="143">
        <f t="shared" si="237"/>
        <v>0</v>
      </c>
      <c r="HIO460" s="143">
        <f t="shared" si="237"/>
        <v>0</v>
      </c>
      <c r="HIP460" s="143">
        <f t="shared" si="237"/>
        <v>0</v>
      </c>
      <c r="HIQ460" s="143">
        <f t="shared" si="237"/>
        <v>0</v>
      </c>
      <c r="HIR460" s="143">
        <f t="shared" si="237"/>
        <v>0</v>
      </c>
      <c r="HIS460" s="143">
        <f t="shared" si="237"/>
        <v>0</v>
      </c>
      <c r="HIT460" s="143">
        <f t="shared" si="237"/>
        <v>0</v>
      </c>
      <c r="HIU460" s="143">
        <f t="shared" si="237"/>
        <v>0</v>
      </c>
      <c r="HIV460" s="143">
        <f t="shared" si="237"/>
        <v>0</v>
      </c>
      <c r="HIW460" s="143">
        <f t="shared" si="237"/>
        <v>0</v>
      </c>
      <c r="HIX460" s="143">
        <f t="shared" si="237"/>
        <v>0</v>
      </c>
      <c r="HIY460" s="143">
        <f t="shared" si="237"/>
        <v>0</v>
      </c>
      <c r="HIZ460" s="143">
        <f t="shared" si="237"/>
        <v>0</v>
      </c>
      <c r="HJA460" s="143">
        <f t="shared" si="237"/>
        <v>0</v>
      </c>
      <c r="HJB460" s="143">
        <f t="shared" si="237"/>
        <v>0</v>
      </c>
      <c r="HJC460" s="143">
        <f t="shared" si="237"/>
        <v>0</v>
      </c>
      <c r="HJD460" s="143">
        <f t="shared" si="237"/>
        <v>0</v>
      </c>
      <c r="HJE460" s="143">
        <f t="shared" si="237"/>
        <v>0</v>
      </c>
      <c r="HJF460" s="143">
        <f t="shared" si="237"/>
        <v>0</v>
      </c>
      <c r="HJG460" s="143">
        <f t="shared" si="237"/>
        <v>0</v>
      </c>
      <c r="HJH460" s="143">
        <f t="shared" si="237"/>
        <v>0</v>
      </c>
      <c r="HJI460" s="143">
        <f t="shared" si="237"/>
        <v>0</v>
      </c>
      <c r="HJJ460" s="143">
        <f t="shared" si="237"/>
        <v>0</v>
      </c>
      <c r="HJK460" s="143">
        <f t="shared" si="237"/>
        <v>0</v>
      </c>
      <c r="HJL460" s="143">
        <f t="shared" si="237"/>
        <v>0</v>
      </c>
      <c r="HJM460" s="143">
        <f t="shared" si="237"/>
        <v>0</v>
      </c>
      <c r="HJN460" s="143">
        <f t="shared" si="237"/>
        <v>0</v>
      </c>
      <c r="HJO460" s="143">
        <f t="shared" si="237"/>
        <v>0</v>
      </c>
      <c r="HJP460" s="143">
        <f t="shared" si="237"/>
        <v>0</v>
      </c>
      <c r="HJQ460" s="143">
        <f t="shared" si="237"/>
        <v>0</v>
      </c>
      <c r="HJR460" s="143">
        <f t="shared" si="237"/>
        <v>0</v>
      </c>
      <c r="HJS460" s="143">
        <f t="shared" si="237"/>
        <v>0</v>
      </c>
      <c r="HJT460" s="143">
        <f t="shared" si="237"/>
        <v>0</v>
      </c>
      <c r="HJU460" s="143">
        <f t="shared" si="237"/>
        <v>0</v>
      </c>
      <c r="HJV460" s="143">
        <f t="shared" si="237"/>
        <v>0</v>
      </c>
      <c r="HJW460" s="143">
        <f t="shared" si="237"/>
        <v>0</v>
      </c>
      <c r="HJX460" s="143">
        <f t="shared" si="237"/>
        <v>0</v>
      </c>
      <c r="HJY460" s="143">
        <f t="shared" si="237"/>
        <v>0</v>
      </c>
      <c r="HJZ460" s="143">
        <f t="shared" si="237"/>
        <v>0</v>
      </c>
      <c r="HKA460" s="143">
        <f t="shared" si="237"/>
        <v>0</v>
      </c>
      <c r="HKB460" s="143">
        <f t="shared" si="237"/>
        <v>0</v>
      </c>
      <c r="HKC460" s="143">
        <f t="shared" si="237"/>
        <v>0</v>
      </c>
      <c r="HKD460" s="143">
        <f t="shared" si="237"/>
        <v>0</v>
      </c>
      <c r="HKE460" s="143">
        <f t="shared" si="237"/>
        <v>0</v>
      </c>
      <c r="HKF460" s="143">
        <f t="shared" si="237"/>
        <v>0</v>
      </c>
      <c r="HKG460" s="143">
        <f t="shared" ref="HKG460:HMR460" si="238">HKG436</f>
        <v>0</v>
      </c>
      <c r="HKH460" s="143">
        <f t="shared" si="238"/>
        <v>0</v>
      </c>
      <c r="HKI460" s="143">
        <f t="shared" si="238"/>
        <v>0</v>
      </c>
      <c r="HKJ460" s="143">
        <f t="shared" si="238"/>
        <v>0</v>
      </c>
      <c r="HKK460" s="143">
        <f t="shared" si="238"/>
        <v>0</v>
      </c>
      <c r="HKL460" s="143">
        <f t="shared" si="238"/>
        <v>0</v>
      </c>
      <c r="HKM460" s="143">
        <f t="shared" si="238"/>
        <v>0</v>
      </c>
      <c r="HKN460" s="143">
        <f t="shared" si="238"/>
        <v>0</v>
      </c>
      <c r="HKO460" s="143">
        <f t="shared" si="238"/>
        <v>0</v>
      </c>
      <c r="HKP460" s="143">
        <f t="shared" si="238"/>
        <v>0</v>
      </c>
      <c r="HKQ460" s="143">
        <f t="shared" si="238"/>
        <v>0</v>
      </c>
      <c r="HKR460" s="143">
        <f t="shared" si="238"/>
        <v>0</v>
      </c>
      <c r="HKS460" s="143">
        <f t="shared" si="238"/>
        <v>0</v>
      </c>
      <c r="HKT460" s="143">
        <f t="shared" si="238"/>
        <v>0</v>
      </c>
      <c r="HKU460" s="143">
        <f t="shared" si="238"/>
        <v>0</v>
      </c>
      <c r="HKV460" s="143">
        <f t="shared" si="238"/>
        <v>0</v>
      </c>
      <c r="HKW460" s="143">
        <f t="shared" si="238"/>
        <v>0</v>
      </c>
      <c r="HKX460" s="143">
        <f t="shared" si="238"/>
        <v>0</v>
      </c>
      <c r="HKY460" s="143">
        <f t="shared" si="238"/>
        <v>0</v>
      </c>
      <c r="HKZ460" s="143">
        <f t="shared" si="238"/>
        <v>0</v>
      </c>
      <c r="HLA460" s="143">
        <f t="shared" si="238"/>
        <v>0</v>
      </c>
      <c r="HLB460" s="143">
        <f t="shared" si="238"/>
        <v>0</v>
      </c>
      <c r="HLC460" s="143">
        <f t="shared" si="238"/>
        <v>0</v>
      </c>
      <c r="HLD460" s="143">
        <f t="shared" si="238"/>
        <v>0</v>
      </c>
      <c r="HLE460" s="143">
        <f t="shared" si="238"/>
        <v>0</v>
      </c>
      <c r="HLF460" s="143">
        <f t="shared" si="238"/>
        <v>0</v>
      </c>
      <c r="HLG460" s="143">
        <f t="shared" si="238"/>
        <v>0</v>
      </c>
      <c r="HLH460" s="143">
        <f t="shared" si="238"/>
        <v>0</v>
      </c>
      <c r="HLI460" s="143">
        <f t="shared" si="238"/>
        <v>0</v>
      </c>
      <c r="HLJ460" s="143">
        <f t="shared" si="238"/>
        <v>0</v>
      </c>
      <c r="HLK460" s="143">
        <f t="shared" si="238"/>
        <v>0</v>
      </c>
      <c r="HLL460" s="143">
        <f t="shared" si="238"/>
        <v>0</v>
      </c>
      <c r="HLM460" s="143">
        <f t="shared" si="238"/>
        <v>0</v>
      </c>
      <c r="HLN460" s="143">
        <f t="shared" si="238"/>
        <v>0</v>
      </c>
      <c r="HLO460" s="143">
        <f t="shared" si="238"/>
        <v>0</v>
      </c>
      <c r="HLP460" s="143">
        <f t="shared" si="238"/>
        <v>0</v>
      </c>
      <c r="HLQ460" s="143">
        <f t="shared" si="238"/>
        <v>0</v>
      </c>
      <c r="HLR460" s="143">
        <f t="shared" si="238"/>
        <v>0</v>
      </c>
      <c r="HLS460" s="143">
        <f t="shared" si="238"/>
        <v>0</v>
      </c>
      <c r="HLT460" s="143">
        <f t="shared" si="238"/>
        <v>0</v>
      </c>
      <c r="HLU460" s="143">
        <f t="shared" si="238"/>
        <v>0</v>
      </c>
      <c r="HLV460" s="143">
        <f t="shared" si="238"/>
        <v>0</v>
      </c>
      <c r="HLW460" s="143">
        <f t="shared" si="238"/>
        <v>0</v>
      </c>
      <c r="HLX460" s="143">
        <f t="shared" si="238"/>
        <v>0</v>
      </c>
      <c r="HLY460" s="143">
        <f t="shared" si="238"/>
        <v>0</v>
      </c>
      <c r="HLZ460" s="143">
        <f t="shared" si="238"/>
        <v>0</v>
      </c>
      <c r="HMA460" s="143">
        <f t="shared" si="238"/>
        <v>0</v>
      </c>
      <c r="HMB460" s="143">
        <f t="shared" si="238"/>
        <v>0</v>
      </c>
      <c r="HMC460" s="143">
        <f t="shared" si="238"/>
        <v>0</v>
      </c>
      <c r="HMD460" s="143">
        <f t="shared" si="238"/>
        <v>0</v>
      </c>
      <c r="HME460" s="143">
        <f t="shared" si="238"/>
        <v>0</v>
      </c>
      <c r="HMF460" s="143">
        <f t="shared" si="238"/>
        <v>0</v>
      </c>
      <c r="HMG460" s="143">
        <f t="shared" si="238"/>
        <v>0</v>
      </c>
      <c r="HMH460" s="143">
        <f t="shared" si="238"/>
        <v>0</v>
      </c>
      <c r="HMI460" s="143">
        <f t="shared" si="238"/>
        <v>0</v>
      </c>
      <c r="HMJ460" s="143">
        <f t="shared" si="238"/>
        <v>0</v>
      </c>
      <c r="HMK460" s="143">
        <f t="shared" si="238"/>
        <v>0</v>
      </c>
      <c r="HML460" s="143">
        <f t="shared" si="238"/>
        <v>0</v>
      </c>
      <c r="HMM460" s="143">
        <f t="shared" si="238"/>
        <v>0</v>
      </c>
      <c r="HMN460" s="143">
        <f t="shared" si="238"/>
        <v>0</v>
      </c>
      <c r="HMO460" s="143">
        <f t="shared" si="238"/>
        <v>0</v>
      </c>
      <c r="HMP460" s="143">
        <f t="shared" si="238"/>
        <v>0</v>
      </c>
      <c r="HMQ460" s="143">
        <f t="shared" si="238"/>
        <v>0</v>
      </c>
      <c r="HMR460" s="143">
        <f t="shared" si="238"/>
        <v>0</v>
      </c>
      <c r="HMS460" s="143">
        <f t="shared" ref="HMS460:HPD460" si="239">HMS436</f>
        <v>0</v>
      </c>
      <c r="HMT460" s="143">
        <f t="shared" si="239"/>
        <v>0</v>
      </c>
      <c r="HMU460" s="143">
        <f t="shared" si="239"/>
        <v>0</v>
      </c>
      <c r="HMV460" s="143">
        <f t="shared" si="239"/>
        <v>0</v>
      </c>
      <c r="HMW460" s="143">
        <f t="shared" si="239"/>
        <v>0</v>
      </c>
      <c r="HMX460" s="143">
        <f t="shared" si="239"/>
        <v>0</v>
      </c>
      <c r="HMY460" s="143">
        <f t="shared" si="239"/>
        <v>0</v>
      </c>
      <c r="HMZ460" s="143">
        <f t="shared" si="239"/>
        <v>0</v>
      </c>
      <c r="HNA460" s="143">
        <f t="shared" si="239"/>
        <v>0</v>
      </c>
      <c r="HNB460" s="143">
        <f t="shared" si="239"/>
        <v>0</v>
      </c>
      <c r="HNC460" s="143">
        <f t="shared" si="239"/>
        <v>0</v>
      </c>
      <c r="HND460" s="143">
        <f t="shared" si="239"/>
        <v>0</v>
      </c>
      <c r="HNE460" s="143">
        <f t="shared" si="239"/>
        <v>0</v>
      </c>
      <c r="HNF460" s="143">
        <f t="shared" si="239"/>
        <v>0</v>
      </c>
      <c r="HNG460" s="143">
        <f t="shared" si="239"/>
        <v>0</v>
      </c>
      <c r="HNH460" s="143">
        <f t="shared" si="239"/>
        <v>0</v>
      </c>
      <c r="HNI460" s="143">
        <f t="shared" si="239"/>
        <v>0</v>
      </c>
      <c r="HNJ460" s="143">
        <f t="shared" si="239"/>
        <v>0</v>
      </c>
      <c r="HNK460" s="143">
        <f t="shared" si="239"/>
        <v>0</v>
      </c>
      <c r="HNL460" s="143">
        <f t="shared" si="239"/>
        <v>0</v>
      </c>
      <c r="HNM460" s="143">
        <f t="shared" si="239"/>
        <v>0</v>
      </c>
      <c r="HNN460" s="143">
        <f t="shared" si="239"/>
        <v>0</v>
      </c>
      <c r="HNO460" s="143">
        <f t="shared" si="239"/>
        <v>0</v>
      </c>
      <c r="HNP460" s="143">
        <f t="shared" si="239"/>
        <v>0</v>
      </c>
      <c r="HNQ460" s="143">
        <f t="shared" si="239"/>
        <v>0</v>
      </c>
      <c r="HNR460" s="143">
        <f t="shared" si="239"/>
        <v>0</v>
      </c>
      <c r="HNS460" s="143">
        <f t="shared" si="239"/>
        <v>0</v>
      </c>
      <c r="HNT460" s="143">
        <f t="shared" si="239"/>
        <v>0</v>
      </c>
      <c r="HNU460" s="143">
        <f t="shared" si="239"/>
        <v>0</v>
      </c>
      <c r="HNV460" s="143">
        <f t="shared" si="239"/>
        <v>0</v>
      </c>
      <c r="HNW460" s="143">
        <f t="shared" si="239"/>
        <v>0</v>
      </c>
      <c r="HNX460" s="143">
        <f t="shared" si="239"/>
        <v>0</v>
      </c>
      <c r="HNY460" s="143">
        <f t="shared" si="239"/>
        <v>0</v>
      </c>
      <c r="HNZ460" s="143">
        <f t="shared" si="239"/>
        <v>0</v>
      </c>
      <c r="HOA460" s="143">
        <f t="shared" si="239"/>
        <v>0</v>
      </c>
      <c r="HOB460" s="143">
        <f t="shared" si="239"/>
        <v>0</v>
      </c>
      <c r="HOC460" s="143">
        <f t="shared" si="239"/>
        <v>0</v>
      </c>
      <c r="HOD460" s="143">
        <f t="shared" si="239"/>
        <v>0</v>
      </c>
      <c r="HOE460" s="143">
        <f t="shared" si="239"/>
        <v>0</v>
      </c>
      <c r="HOF460" s="143">
        <f t="shared" si="239"/>
        <v>0</v>
      </c>
      <c r="HOG460" s="143">
        <f t="shared" si="239"/>
        <v>0</v>
      </c>
      <c r="HOH460" s="143">
        <f t="shared" si="239"/>
        <v>0</v>
      </c>
      <c r="HOI460" s="143">
        <f t="shared" si="239"/>
        <v>0</v>
      </c>
      <c r="HOJ460" s="143">
        <f t="shared" si="239"/>
        <v>0</v>
      </c>
      <c r="HOK460" s="143">
        <f t="shared" si="239"/>
        <v>0</v>
      </c>
      <c r="HOL460" s="143">
        <f t="shared" si="239"/>
        <v>0</v>
      </c>
      <c r="HOM460" s="143">
        <f t="shared" si="239"/>
        <v>0</v>
      </c>
      <c r="HON460" s="143">
        <f t="shared" si="239"/>
        <v>0</v>
      </c>
      <c r="HOO460" s="143">
        <f t="shared" si="239"/>
        <v>0</v>
      </c>
      <c r="HOP460" s="143">
        <f t="shared" si="239"/>
        <v>0</v>
      </c>
      <c r="HOQ460" s="143">
        <f t="shared" si="239"/>
        <v>0</v>
      </c>
      <c r="HOR460" s="143">
        <f t="shared" si="239"/>
        <v>0</v>
      </c>
      <c r="HOS460" s="143">
        <f t="shared" si="239"/>
        <v>0</v>
      </c>
      <c r="HOT460" s="143">
        <f t="shared" si="239"/>
        <v>0</v>
      </c>
      <c r="HOU460" s="143">
        <f t="shared" si="239"/>
        <v>0</v>
      </c>
      <c r="HOV460" s="143">
        <f t="shared" si="239"/>
        <v>0</v>
      </c>
      <c r="HOW460" s="143">
        <f t="shared" si="239"/>
        <v>0</v>
      </c>
      <c r="HOX460" s="143">
        <f t="shared" si="239"/>
        <v>0</v>
      </c>
      <c r="HOY460" s="143">
        <f t="shared" si="239"/>
        <v>0</v>
      </c>
      <c r="HOZ460" s="143">
        <f t="shared" si="239"/>
        <v>0</v>
      </c>
      <c r="HPA460" s="143">
        <f t="shared" si="239"/>
        <v>0</v>
      </c>
      <c r="HPB460" s="143">
        <f t="shared" si="239"/>
        <v>0</v>
      </c>
      <c r="HPC460" s="143">
        <f t="shared" si="239"/>
        <v>0</v>
      </c>
      <c r="HPD460" s="143">
        <f t="shared" si="239"/>
        <v>0</v>
      </c>
      <c r="HPE460" s="143">
        <f t="shared" ref="HPE460:HRP460" si="240">HPE436</f>
        <v>0</v>
      </c>
      <c r="HPF460" s="143">
        <f t="shared" si="240"/>
        <v>0</v>
      </c>
      <c r="HPG460" s="143">
        <f t="shared" si="240"/>
        <v>0</v>
      </c>
      <c r="HPH460" s="143">
        <f t="shared" si="240"/>
        <v>0</v>
      </c>
      <c r="HPI460" s="143">
        <f t="shared" si="240"/>
        <v>0</v>
      </c>
      <c r="HPJ460" s="143">
        <f t="shared" si="240"/>
        <v>0</v>
      </c>
      <c r="HPK460" s="143">
        <f t="shared" si="240"/>
        <v>0</v>
      </c>
      <c r="HPL460" s="143">
        <f t="shared" si="240"/>
        <v>0</v>
      </c>
      <c r="HPM460" s="143">
        <f t="shared" si="240"/>
        <v>0</v>
      </c>
      <c r="HPN460" s="143">
        <f t="shared" si="240"/>
        <v>0</v>
      </c>
      <c r="HPO460" s="143">
        <f t="shared" si="240"/>
        <v>0</v>
      </c>
      <c r="HPP460" s="143">
        <f t="shared" si="240"/>
        <v>0</v>
      </c>
      <c r="HPQ460" s="143">
        <f t="shared" si="240"/>
        <v>0</v>
      </c>
      <c r="HPR460" s="143">
        <f t="shared" si="240"/>
        <v>0</v>
      </c>
      <c r="HPS460" s="143">
        <f t="shared" si="240"/>
        <v>0</v>
      </c>
      <c r="HPT460" s="143">
        <f t="shared" si="240"/>
        <v>0</v>
      </c>
      <c r="HPU460" s="143">
        <f t="shared" si="240"/>
        <v>0</v>
      </c>
      <c r="HPV460" s="143">
        <f t="shared" si="240"/>
        <v>0</v>
      </c>
      <c r="HPW460" s="143">
        <f t="shared" si="240"/>
        <v>0</v>
      </c>
      <c r="HPX460" s="143">
        <f t="shared" si="240"/>
        <v>0</v>
      </c>
      <c r="HPY460" s="143">
        <f t="shared" si="240"/>
        <v>0</v>
      </c>
      <c r="HPZ460" s="143">
        <f t="shared" si="240"/>
        <v>0</v>
      </c>
      <c r="HQA460" s="143">
        <f t="shared" si="240"/>
        <v>0</v>
      </c>
      <c r="HQB460" s="143">
        <f t="shared" si="240"/>
        <v>0</v>
      </c>
      <c r="HQC460" s="143">
        <f t="shared" si="240"/>
        <v>0</v>
      </c>
      <c r="HQD460" s="143">
        <f t="shared" si="240"/>
        <v>0</v>
      </c>
      <c r="HQE460" s="143">
        <f t="shared" si="240"/>
        <v>0</v>
      </c>
      <c r="HQF460" s="143">
        <f t="shared" si="240"/>
        <v>0</v>
      </c>
      <c r="HQG460" s="143">
        <f t="shared" si="240"/>
        <v>0</v>
      </c>
      <c r="HQH460" s="143">
        <f t="shared" si="240"/>
        <v>0</v>
      </c>
      <c r="HQI460" s="143">
        <f t="shared" si="240"/>
        <v>0</v>
      </c>
      <c r="HQJ460" s="143">
        <f t="shared" si="240"/>
        <v>0</v>
      </c>
      <c r="HQK460" s="143">
        <f t="shared" si="240"/>
        <v>0</v>
      </c>
      <c r="HQL460" s="143">
        <f t="shared" si="240"/>
        <v>0</v>
      </c>
      <c r="HQM460" s="143">
        <f t="shared" si="240"/>
        <v>0</v>
      </c>
      <c r="HQN460" s="143">
        <f t="shared" si="240"/>
        <v>0</v>
      </c>
      <c r="HQO460" s="143">
        <f t="shared" si="240"/>
        <v>0</v>
      </c>
      <c r="HQP460" s="143">
        <f t="shared" si="240"/>
        <v>0</v>
      </c>
      <c r="HQQ460" s="143">
        <f t="shared" si="240"/>
        <v>0</v>
      </c>
      <c r="HQR460" s="143">
        <f t="shared" si="240"/>
        <v>0</v>
      </c>
      <c r="HQS460" s="143">
        <f t="shared" si="240"/>
        <v>0</v>
      </c>
      <c r="HQT460" s="143">
        <f t="shared" si="240"/>
        <v>0</v>
      </c>
      <c r="HQU460" s="143">
        <f t="shared" si="240"/>
        <v>0</v>
      </c>
      <c r="HQV460" s="143">
        <f t="shared" si="240"/>
        <v>0</v>
      </c>
      <c r="HQW460" s="143">
        <f t="shared" si="240"/>
        <v>0</v>
      </c>
      <c r="HQX460" s="143">
        <f t="shared" si="240"/>
        <v>0</v>
      </c>
      <c r="HQY460" s="143">
        <f t="shared" si="240"/>
        <v>0</v>
      </c>
      <c r="HQZ460" s="143">
        <f t="shared" si="240"/>
        <v>0</v>
      </c>
      <c r="HRA460" s="143">
        <f t="shared" si="240"/>
        <v>0</v>
      </c>
      <c r="HRB460" s="143">
        <f t="shared" si="240"/>
        <v>0</v>
      </c>
      <c r="HRC460" s="143">
        <f t="shared" si="240"/>
        <v>0</v>
      </c>
      <c r="HRD460" s="143">
        <f t="shared" si="240"/>
        <v>0</v>
      </c>
      <c r="HRE460" s="143">
        <f t="shared" si="240"/>
        <v>0</v>
      </c>
      <c r="HRF460" s="143">
        <f t="shared" si="240"/>
        <v>0</v>
      </c>
      <c r="HRG460" s="143">
        <f t="shared" si="240"/>
        <v>0</v>
      </c>
      <c r="HRH460" s="143">
        <f t="shared" si="240"/>
        <v>0</v>
      </c>
      <c r="HRI460" s="143">
        <f t="shared" si="240"/>
        <v>0</v>
      </c>
      <c r="HRJ460" s="143">
        <f t="shared" si="240"/>
        <v>0</v>
      </c>
      <c r="HRK460" s="143">
        <f t="shared" si="240"/>
        <v>0</v>
      </c>
      <c r="HRL460" s="143">
        <f t="shared" si="240"/>
        <v>0</v>
      </c>
      <c r="HRM460" s="143">
        <f t="shared" si="240"/>
        <v>0</v>
      </c>
      <c r="HRN460" s="143">
        <f t="shared" si="240"/>
        <v>0</v>
      </c>
      <c r="HRO460" s="143">
        <f t="shared" si="240"/>
        <v>0</v>
      </c>
      <c r="HRP460" s="143">
        <f t="shared" si="240"/>
        <v>0</v>
      </c>
      <c r="HRQ460" s="143">
        <f t="shared" ref="HRQ460:HUB460" si="241">HRQ436</f>
        <v>0</v>
      </c>
      <c r="HRR460" s="143">
        <f t="shared" si="241"/>
        <v>0</v>
      </c>
      <c r="HRS460" s="143">
        <f t="shared" si="241"/>
        <v>0</v>
      </c>
      <c r="HRT460" s="143">
        <f t="shared" si="241"/>
        <v>0</v>
      </c>
      <c r="HRU460" s="143">
        <f t="shared" si="241"/>
        <v>0</v>
      </c>
      <c r="HRV460" s="143">
        <f t="shared" si="241"/>
        <v>0</v>
      </c>
      <c r="HRW460" s="143">
        <f t="shared" si="241"/>
        <v>0</v>
      </c>
      <c r="HRX460" s="143">
        <f t="shared" si="241"/>
        <v>0</v>
      </c>
      <c r="HRY460" s="143">
        <f t="shared" si="241"/>
        <v>0</v>
      </c>
      <c r="HRZ460" s="143">
        <f t="shared" si="241"/>
        <v>0</v>
      </c>
      <c r="HSA460" s="143">
        <f t="shared" si="241"/>
        <v>0</v>
      </c>
      <c r="HSB460" s="143">
        <f t="shared" si="241"/>
        <v>0</v>
      </c>
      <c r="HSC460" s="143">
        <f t="shared" si="241"/>
        <v>0</v>
      </c>
      <c r="HSD460" s="143">
        <f t="shared" si="241"/>
        <v>0</v>
      </c>
      <c r="HSE460" s="143">
        <f t="shared" si="241"/>
        <v>0</v>
      </c>
      <c r="HSF460" s="143">
        <f t="shared" si="241"/>
        <v>0</v>
      </c>
      <c r="HSG460" s="143">
        <f t="shared" si="241"/>
        <v>0</v>
      </c>
      <c r="HSH460" s="143">
        <f t="shared" si="241"/>
        <v>0</v>
      </c>
      <c r="HSI460" s="143">
        <f t="shared" si="241"/>
        <v>0</v>
      </c>
      <c r="HSJ460" s="143">
        <f t="shared" si="241"/>
        <v>0</v>
      </c>
      <c r="HSK460" s="143">
        <f t="shared" si="241"/>
        <v>0</v>
      </c>
      <c r="HSL460" s="143">
        <f t="shared" si="241"/>
        <v>0</v>
      </c>
      <c r="HSM460" s="143">
        <f t="shared" si="241"/>
        <v>0</v>
      </c>
      <c r="HSN460" s="143">
        <f t="shared" si="241"/>
        <v>0</v>
      </c>
      <c r="HSO460" s="143">
        <f t="shared" si="241"/>
        <v>0</v>
      </c>
      <c r="HSP460" s="143">
        <f t="shared" si="241"/>
        <v>0</v>
      </c>
      <c r="HSQ460" s="143">
        <f t="shared" si="241"/>
        <v>0</v>
      </c>
      <c r="HSR460" s="143">
        <f t="shared" si="241"/>
        <v>0</v>
      </c>
      <c r="HSS460" s="143">
        <f t="shared" si="241"/>
        <v>0</v>
      </c>
      <c r="HST460" s="143">
        <f t="shared" si="241"/>
        <v>0</v>
      </c>
      <c r="HSU460" s="143">
        <f t="shared" si="241"/>
        <v>0</v>
      </c>
      <c r="HSV460" s="143">
        <f t="shared" si="241"/>
        <v>0</v>
      </c>
      <c r="HSW460" s="143">
        <f t="shared" si="241"/>
        <v>0</v>
      </c>
      <c r="HSX460" s="143">
        <f t="shared" si="241"/>
        <v>0</v>
      </c>
      <c r="HSY460" s="143">
        <f t="shared" si="241"/>
        <v>0</v>
      </c>
      <c r="HSZ460" s="143">
        <f t="shared" si="241"/>
        <v>0</v>
      </c>
      <c r="HTA460" s="143">
        <f t="shared" si="241"/>
        <v>0</v>
      </c>
      <c r="HTB460" s="143">
        <f t="shared" si="241"/>
        <v>0</v>
      </c>
      <c r="HTC460" s="143">
        <f t="shared" si="241"/>
        <v>0</v>
      </c>
      <c r="HTD460" s="143">
        <f t="shared" si="241"/>
        <v>0</v>
      </c>
      <c r="HTE460" s="143">
        <f t="shared" si="241"/>
        <v>0</v>
      </c>
      <c r="HTF460" s="143">
        <f t="shared" si="241"/>
        <v>0</v>
      </c>
      <c r="HTG460" s="143">
        <f t="shared" si="241"/>
        <v>0</v>
      </c>
      <c r="HTH460" s="143">
        <f t="shared" si="241"/>
        <v>0</v>
      </c>
      <c r="HTI460" s="143">
        <f t="shared" si="241"/>
        <v>0</v>
      </c>
      <c r="HTJ460" s="143">
        <f t="shared" si="241"/>
        <v>0</v>
      </c>
      <c r="HTK460" s="143">
        <f t="shared" si="241"/>
        <v>0</v>
      </c>
      <c r="HTL460" s="143">
        <f t="shared" si="241"/>
        <v>0</v>
      </c>
      <c r="HTM460" s="143">
        <f t="shared" si="241"/>
        <v>0</v>
      </c>
      <c r="HTN460" s="143">
        <f t="shared" si="241"/>
        <v>0</v>
      </c>
      <c r="HTO460" s="143">
        <f t="shared" si="241"/>
        <v>0</v>
      </c>
      <c r="HTP460" s="143">
        <f t="shared" si="241"/>
        <v>0</v>
      </c>
      <c r="HTQ460" s="143">
        <f t="shared" si="241"/>
        <v>0</v>
      </c>
      <c r="HTR460" s="143">
        <f t="shared" si="241"/>
        <v>0</v>
      </c>
      <c r="HTS460" s="143">
        <f t="shared" si="241"/>
        <v>0</v>
      </c>
      <c r="HTT460" s="143">
        <f t="shared" si="241"/>
        <v>0</v>
      </c>
      <c r="HTU460" s="143">
        <f t="shared" si="241"/>
        <v>0</v>
      </c>
      <c r="HTV460" s="143">
        <f t="shared" si="241"/>
        <v>0</v>
      </c>
      <c r="HTW460" s="143">
        <f t="shared" si="241"/>
        <v>0</v>
      </c>
      <c r="HTX460" s="143">
        <f t="shared" si="241"/>
        <v>0</v>
      </c>
      <c r="HTY460" s="143">
        <f t="shared" si="241"/>
        <v>0</v>
      </c>
      <c r="HTZ460" s="143">
        <f t="shared" si="241"/>
        <v>0</v>
      </c>
      <c r="HUA460" s="143">
        <f t="shared" si="241"/>
        <v>0</v>
      </c>
      <c r="HUB460" s="143">
        <f t="shared" si="241"/>
        <v>0</v>
      </c>
      <c r="HUC460" s="143">
        <f t="shared" ref="HUC460:HWN460" si="242">HUC436</f>
        <v>0</v>
      </c>
      <c r="HUD460" s="143">
        <f t="shared" si="242"/>
        <v>0</v>
      </c>
      <c r="HUE460" s="143">
        <f t="shared" si="242"/>
        <v>0</v>
      </c>
      <c r="HUF460" s="143">
        <f t="shared" si="242"/>
        <v>0</v>
      </c>
      <c r="HUG460" s="143">
        <f t="shared" si="242"/>
        <v>0</v>
      </c>
      <c r="HUH460" s="143">
        <f t="shared" si="242"/>
        <v>0</v>
      </c>
      <c r="HUI460" s="143">
        <f t="shared" si="242"/>
        <v>0</v>
      </c>
      <c r="HUJ460" s="143">
        <f t="shared" si="242"/>
        <v>0</v>
      </c>
      <c r="HUK460" s="143">
        <f t="shared" si="242"/>
        <v>0</v>
      </c>
      <c r="HUL460" s="143">
        <f t="shared" si="242"/>
        <v>0</v>
      </c>
      <c r="HUM460" s="143">
        <f t="shared" si="242"/>
        <v>0</v>
      </c>
      <c r="HUN460" s="143">
        <f t="shared" si="242"/>
        <v>0</v>
      </c>
      <c r="HUO460" s="143">
        <f t="shared" si="242"/>
        <v>0</v>
      </c>
      <c r="HUP460" s="143">
        <f t="shared" si="242"/>
        <v>0</v>
      </c>
      <c r="HUQ460" s="143">
        <f t="shared" si="242"/>
        <v>0</v>
      </c>
      <c r="HUR460" s="143">
        <f t="shared" si="242"/>
        <v>0</v>
      </c>
      <c r="HUS460" s="143">
        <f t="shared" si="242"/>
        <v>0</v>
      </c>
      <c r="HUT460" s="143">
        <f t="shared" si="242"/>
        <v>0</v>
      </c>
      <c r="HUU460" s="143">
        <f t="shared" si="242"/>
        <v>0</v>
      </c>
      <c r="HUV460" s="143">
        <f t="shared" si="242"/>
        <v>0</v>
      </c>
      <c r="HUW460" s="143">
        <f t="shared" si="242"/>
        <v>0</v>
      </c>
      <c r="HUX460" s="143">
        <f t="shared" si="242"/>
        <v>0</v>
      </c>
      <c r="HUY460" s="143">
        <f t="shared" si="242"/>
        <v>0</v>
      </c>
      <c r="HUZ460" s="143">
        <f t="shared" si="242"/>
        <v>0</v>
      </c>
      <c r="HVA460" s="143">
        <f t="shared" si="242"/>
        <v>0</v>
      </c>
      <c r="HVB460" s="143">
        <f t="shared" si="242"/>
        <v>0</v>
      </c>
      <c r="HVC460" s="143">
        <f t="shared" si="242"/>
        <v>0</v>
      </c>
      <c r="HVD460" s="143">
        <f t="shared" si="242"/>
        <v>0</v>
      </c>
      <c r="HVE460" s="143">
        <f t="shared" si="242"/>
        <v>0</v>
      </c>
      <c r="HVF460" s="143">
        <f t="shared" si="242"/>
        <v>0</v>
      </c>
      <c r="HVG460" s="143">
        <f t="shared" si="242"/>
        <v>0</v>
      </c>
      <c r="HVH460" s="143">
        <f t="shared" si="242"/>
        <v>0</v>
      </c>
      <c r="HVI460" s="143">
        <f t="shared" si="242"/>
        <v>0</v>
      </c>
      <c r="HVJ460" s="143">
        <f t="shared" si="242"/>
        <v>0</v>
      </c>
      <c r="HVK460" s="143">
        <f t="shared" si="242"/>
        <v>0</v>
      </c>
      <c r="HVL460" s="143">
        <f t="shared" si="242"/>
        <v>0</v>
      </c>
      <c r="HVM460" s="143">
        <f t="shared" si="242"/>
        <v>0</v>
      </c>
      <c r="HVN460" s="143">
        <f t="shared" si="242"/>
        <v>0</v>
      </c>
      <c r="HVO460" s="143">
        <f t="shared" si="242"/>
        <v>0</v>
      </c>
      <c r="HVP460" s="143">
        <f t="shared" si="242"/>
        <v>0</v>
      </c>
      <c r="HVQ460" s="143">
        <f t="shared" si="242"/>
        <v>0</v>
      </c>
      <c r="HVR460" s="143">
        <f t="shared" si="242"/>
        <v>0</v>
      </c>
      <c r="HVS460" s="143">
        <f t="shared" si="242"/>
        <v>0</v>
      </c>
      <c r="HVT460" s="143">
        <f t="shared" si="242"/>
        <v>0</v>
      </c>
      <c r="HVU460" s="143">
        <f t="shared" si="242"/>
        <v>0</v>
      </c>
      <c r="HVV460" s="143">
        <f t="shared" si="242"/>
        <v>0</v>
      </c>
      <c r="HVW460" s="143">
        <f t="shared" si="242"/>
        <v>0</v>
      </c>
      <c r="HVX460" s="143">
        <f t="shared" si="242"/>
        <v>0</v>
      </c>
      <c r="HVY460" s="143">
        <f t="shared" si="242"/>
        <v>0</v>
      </c>
      <c r="HVZ460" s="143">
        <f t="shared" si="242"/>
        <v>0</v>
      </c>
      <c r="HWA460" s="143">
        <f t="shared" si="242"/>
        <v>0</v>
      </c>
      <c r="HWB460" s="143">
        <f t="shared" si="242"/>
        <v>0</v>
      </c>
      <c r="HWC460" s="143">
        <f t="shared" si="242"/>
        <v>0</v>
      </c>
      <c r="HWD460" s="143">
        <f t="shared" si="242"/>
        <v>0</v>
      </c>
      <c r="HWE460" s="143">
        <f t="shared" si="242"/>
        <v>0</v>
      </c>
      <c r="HWF460" s="143">
        <f t="shared" si="242"/>
        <v>0</v>
      </c>
      <c r="HWG460" s="143">
        <f t="shared" si="242"/>
        <v>0</v>
      </c>
      <c r="HWH460" s="143">
        <f t="shared" si="242"/>
        <v>0</v>
      </c>
      <c r="HWI460" s="143">
        <f t="shared" si="242"/>
        <v>0</v>
      </c>
      <c r="HWJ460" s="143">
        <f t="shared" si="242"/>
        <v>0</v>
      </c>
      <c r="HWK460" s="143">
        <f t="shared" si="242"/>
        <v>0</v>
      </c>
      <c r="HWL460" s="143">
        <f t="shared" si="242"/>
        <v>0</v>
      </c>
      <c r="HWM460" s="143">
        <f t="shared" si="242"/>
        <v>0</v>
      </c>
      <c r="HWN460" s="143">
        <f t="shared" si="242"/>
        <v>0</v>
      </c>
      <c r="HWO460" s="143">
        <f t="shared" ref="HWO460:HYZ460" si="243">HWO436</f>
        <v>0</v>
      </c>
      <c r="HWP460" s="143">
        <f t="shared" si="243"/>
        <v>0</v>
      </c>
      <c r="HWQ460" s="143">
        <f t="shared" si="243"/>
        <v>0</v>
      </c>
      <c r="HWR460" s="143">
        <f t="shared" si="243"/>
        <v>0</v>
      </c>
      <c r="HWS460" s="143">
        <f t="shared" si="243"/>
        <v>0</v>
      </c>
      <c r="HWT460" s="143">
        <f t="shared" si="243"/>
        <v>0</v>
      </c>
      <c r="HWU460" s="143">
        <f t="shared" si="243"/>
        <v>0</v>
      </c>
      <c r="HWV460" s="143">
        <f t="shared" si="243"/>
        <v>0</v>
      </c>
      <c r="HWW460" s="143">
        <f t="shared" si="243"/>
        <v>0</v>
      </c>
      <c r="HWX460" s="143">
        <f t="shared" si="243"/>
        <v>0</v>
      </c>
      <c r="HWY460" s="143">
        <f t="shared" si="243"/>
        <v>0</v>
      </c>
      <c r="HWZ460" s="143">
        <f t="shared" si="243"/>
        <v>0</v>
      </c>
      <c r="HXA460" s="143">
        <f t="shared" si="243"/>
        <v>0</v>
      </c>
      <c r="HXB460" s="143">
        <f t="shared" si="243"/>
        <v>0</v>
      </c>
      <c r="HXC460" s="143">
        <f t="shared" si="243"/>
        <v>0</v>
      </c>
      <c r="HXD460" s="143">
        <f t="shared" si="243"/>
        <v>0</v>
      </c>
      <c r="HXE460" s="143">
        <f t="shared" si="243"/>
        <v>0</v>
      </c>
      <c r="HXF460" s="143">
        <f t="shared" si="243"/>
        <v>0</v>
      </c>
      <c r="HXG460" s="143">
        <f t="shared" si="243"/>
        <v>0</v>
      </c>
      <c r="HXH460" s="143">
        <f t="shared" si="243"/>
        <v>0</v>
      </c>
      <c r="HXI460" s="143">
        <f t="shared" si="243"/>
        <v>0</v>
      </c>
      <c r="HXJ460" s="143">
        <f t="shared" si="243"/>
        <v>0</v>
      </c>
      <c r="HXK460" s="143">
        <f t="shared" si="243"/>
        <v>0</v>
      </c>
      <c r="HXL460" s="143">
        <f t="shared" si="243"/>
        <v>0</v>
      </c>
      <c r="HXM460" s="143">
        <f t="shared" si="243"/>
        <v>0</v>
      </c>
      <c r="HXN460" s="143">
        <f t="shared" si="243"/>
        <v>0</v>
      </c>
      <c r="HXO460" s="143">
        <f t="shared" si="243"/>
        <v>0</v>
      </c>
      <c r="HXP460" s="143">
        <f t="shared" si="243"/>
        <v>0</v>
      </c>
      <c r="HXQ460" s="143">
        <f t="shared" si="243"/>
        <v>0</v>
      </c>
      <c r="HXR460" s="143">
        <f t="shared" si="243"/>
        <v>0</v>
      </c>
      <c r="HXS460" s="143">
        <f t="shared" si="243"/>
        <v>0</v>
      </c>
      <c r="HXT460" s="143">
        <f t="shared" si="243"/>
        <v>0</v>
      </c>
      <c r="HXU460" s="143">
        <f t="shared" si="243"/>
        <v>0</v>
      </c>
      <c r="HXV460" s="143">
        <f t="shared" si="243"/>
        <v>0</v>
      </c>
      <c r="HXW460" s="143">
        <f t="shared" si="243"/>
        <v>0</v>
      </c>
      <c r="HXX460" s="143">
        <f t="shared" si="243"/>
        <v>0</v>
      </c>
      <c r="HXY460" s="143">
        <f t="shared" si="243"/>
        <v>0</v>
      </c>
      <c r="HXZ460" s="143">
        <f t="shared" si="243"/>
        <v>0</v>
      </c>
      <c r="HYA460" s="143">
        <f t="shared" si="243"/>
        <v>0</v>
      </c>
      <c r="HYB460" s="143">
        <f t="shared" si="243"/>
        <v>0</v>
      </c>
      <c r="HYC460" s="143">
        <f t="shared" si="243"/>
        <v>0</v>
      </c>
      <c r="HYD460" s="143">
        <f t="shared" si="243"/>
        <v>0</v>
      </c>
      <c r="HYE460" s="143">
        <f t="shared" si="243"/>
        <v>0</v>
      </c>
      <c r="HYF460" s="143">
        <f t="shared" si="243"/>
        <v>0</v>
      </c>
      <c r="HYG460" s="143">
        <f t="shared" si="243"/>
        <v>0</v>
      </c>
      <c r="HYH460" s="143">
        <f t="shared" si="243"/>
        <v>0</v>
      </c>
      <c r="HYI460" s="143">
        <f t="shared" si="243"/>
        <v>0</v>
      </c>
      <c r="HYJ460" s="143">
        <f t="shared" si="243"/>
        <v>0</v>
      </c>
      <c r="HYK460" s="143">
        <f t="shared" si="243"/>
        <v>0</v>
      </c>
      <c r="HYL460" s="143">
        <f t="shared" si="243"/>
        <v>0</v>
      </c>
      <c r="HYM460" s="143">
        <f t="shared" si="243"/>
        <v>0</v>
      </c>
      <c r="HYN460" s="143">
        <f t="shared" si="243"/>
        <v>0</v>
      </c>
      <c r="HYO460" s="143">
        <f t="shared" si="243"/>
        <v>0</v>
      </c>
      <c r="HYP460" s="143">
        <f t="shared" si="243"/>
        <v>0</v>
      </c>
      <c r="HYQ460" s="143">
        <f t="shared" si="243"/>
        <v>0</v>
      </c>
      <c r="HYR460" s="143">
        <f t="shared" si="243"/>
        <v>0</v>
      </c>
      <c r="HYS460" s="143">
        <f t="shared" si="243"/>
        <v>0</v>
      </c>
      <c r="HYT460" s="143">
        <f t="shared" si="243"/>
        <v>0</v>
      </c>
      <c r="HYU460" s="143">
        <f t="shared" si="243"/>
        <v>0</v>
      </c>
      <c r="HYV460" s="143">
        <f t="shared" si="243"/>
        <v>0</v>
      </c>
      <c r="HYW460" s="143">
        <f t="shared" si="243"/>
        <v>0</v>
      </c>
      <c r="HYX460" s="143">
        <f t="shared" si="243"/>
        <v>0</v>
      </c>
      <c r="HYY460" s="143">
        <f t="shared" si="243"/>
        <v>0</v>
      </c>
      <c r="HYZ460" s="143">
        <f t="shared" si="243"/>
        <v>0</v>
      </c>
      <c r="HZA460" s="143">
        <f t="shared" ref="HZA460:IBL460" si="244">HZA436</f>
        <v>0</v>
      </c>
      <c r="HZB460" s="143">
        <f t="shared" si="244"/>
        <v>0</v>
      </c>
      <c r="HZC460" s="143">
        <f t="shared" si="244"/>
        <v>0</v>
      </c>
      <c r="HZD460" s="143">
        <f t="shared" si="244"/>
        <v>0</v>
      </c>
      <c r="HZE460" s="143">
        <f t="shared" si="244"/>
        <v>0</v>
      </c>
      <c r="HZF460" s="143">
        <f t="shared" si="244"/>
        <v>0</v>
      </c>
      <c r="HZG460" s="143">
        <f t="shared" si="244"/>
        <v>0</v>
      </c>
      <c r="HZH460" s="143">
        <f t="shared" si="244"/>
        <v>0</v>
      </c>
      <c r="HZI460" s="143">
        <f t="shared" si="244"/>
        <v>0</v>
      </c>
      <c r="HZJ460" s="143">
        <f t="shared" si="244"/>
        <v>0</v>
      </c>
      <c r="HZK460" s="143">
        <f t="shared" si="244"/>
        <v>0</v>
      </c>
      <c r="HZL460" s="143">
        <f t="shared" si="244"/>
        <v>0</v>
      </c>
      <c r="HZM460" s="143">
        <f t="shared" si="244"/>
        <v>0</v>
      </c>
      <c r="HZN460" s="143">
        <f t="shared" si="244"/>
        <v>0</v>
      </c>
      <c r="HZO460" s="143">
        <f t="shared" si="244"/>
        <v>0</v>
      </c>
      <c r="HZP460" s="143">
        <f t="shared" si="244"/>
        <v>0</v>
      </c>
      <c r="HZQ460" s="143">
        <f t="shared" si="244"/>
        <v>0</v>
      </c>
      <c r="HZR460" s="143">
        <f t="shared" si="244"/>
        <v>0</v>
      </c>
      <c r="HZS460" s="143">
        <f t="shared" si="244"/>
        <v>0</v>
      </c>
      <c r="HZT460" s="143">
        <f t="shared" si="244"/>
        <v>0</v>
      </c>
      <c r="HZU460" s="143">
        <f t="shared" si="244"/>
        <v>0</v>
      </c>
      <c r="HZV460" s="143">
        <f t="shared" si="244"/>
        <v>0</v>
      </c>
      <c r="HZW460" s="143">
        <f t="shared" si="244"/>
        <v>0</v>
      </c>
      <c r="HZX460" s="143">
        <f t="shared" si="244"/>
        <v>0</v>
      </c>
      <c r="HZY460" s="143">
        <f t="shared" si="244"/>
        <v>0</v>
      </c>
      <c r="HZZ460" s="143">
        <f t="shared" si="244"/>
        <v>0</v>
      </c>
      <c r="IAA460" s="143">
        <f t="shared" si="244"/>
        <v>0</v>
      </c>
      <c r="IAB460" s="143">
        <f t="shared" si="244"/>
        <v>0</v>
      </c>
      <c r="IAC460" s="143">
        <f t="shared" si="244"/>
        <v>0</v>
      </c>
      <c r="IAD460" s="143">
        <f t="shared" si="244"/>
        <v>0</v>
      </c>
      <c r="IAE460" s="143">
        <f t="shared" si="244"/>
        <v>0</v>
      </c>
      <c r="IAF460" s="143">
        <f t="shared" si="244"/>
        <v>0</v>
      </c>
      <c r="IAG460" s="143">
        <f t="shared" si="244"/>
        <v>0</v>
      </c>
      <c r="IAH460" s="143">
        <f t="shared" si="244"/>
        <v>0</v>
      </c>
      <c r="IAI460" s="143">
        <f t="shared" si="244"/>
        <v>0</v>
      </c>
      <c r="IAJ460" s="143">
        <f t="shared" si="244"/>
        <v>0</v>
      </c>
      <c r="IAK460" s="143">
        <f t="shared" si="244"/>
        <v>0</v>
      </c>
      <c r="IAL460" s="143">
        <f t="shared" si="244"/>
        <v>0</v>
      </c>
      <c r="IAM460" s="143">
        <f t="shared" si="244"/>
        <v>0</v>
      </c>
      <c r="IAN460" s="143">
        <f t="shared" si="244"/>
        <v>0</v>
      </c>
      <c r="IAO460" s="143">
        <f t="shared" si="244"/>
        <v>0</v>
      </c>
      <c r="IAP460" s="143">
        <f t="shared" si="244"/>
        <v>0</v>
      </c>
      <c r="IAQ460" s="143">
        <f t="shared" si="244"/>
        <v>0</v>
      </c>
      <c r="IAR460" s="143">
        <f t="shared" si="244"/>
        <v>0</v>
      </c>
      <c r="IAS460" s="143">
        <f t="shared" si="244"/>
        <v>0</v>
      </c>
      <c r="IAT460" s="143">
        <f t="shared" si="244"/>
        <v>0</v>
      </c>
      <c r="IAU460" s="143">
        <f t="shared" si="244"/>
        <v>0</v>
      </c>
      <c r="IAV460" s="143">
        <f t="shared" si="244"/>
        <v>0</v>
      </c>
      <c r="IAW460" s="143">
        <f t="shared" si="244"/>
        <v>0</v>
      </c>
      <c r="IAX460" s="143">
        <f t="shared" si="244"/>
        <v>0</v>
      </c>
      <c r="IAY460" s="143">
        <f t="shared" si="244"/>
        <v>0</v>
      </c>
      <c r="IAZ460" s="143">
        <f t="shared" si="244"/>
        <v>0</v>
      </c>
      <c r="IBA460" s="143">
        <f t="shared" si="244"/>
        <v>0</v>
      </c>
      <c r="IBB460" s="143">
        <f t="shared" si="244"/>
        <v>0</v>
      </c>
      <c r="IBC460" s="143">
        <f t="shared" si="244"/>
        <v>0</v>
      </c>
      <c r="IBD460" s="143">
        <f t="shared" si="244"/>
        <v>0</v>
      </c>
      <c r="IBE460" s="143">
        <f t="shared" si="244"/>
        <v>0</v>
      </c>
      <c r="IBF460" s="143">
        <f t="shared" si="244"/>
        <v>0</v>
      </c>
      <c r="IBG460" s="143">
        <f t="shared" si="244"/>
        <v>0</v>
      </c>
      <c r="IBH460" s="143">
        <f t="shared" si="244"/>
        <v>0</v>
      </c>
      <c r="IBI460" s="143">
        <f t="shared" si="244"/>
        <v>0</v>
      </c>
      <c r="IBJ460" s="143">
        <f t="shared" si="244"/>
        <v>0</v>
      </c>
      <c r="IBK460" s="143">
        <f t="shared" si="244"/>
        <v>0</v>
      </c>
      <c r="IBL460" s="143">
        <f t="shared" si="244"/>
        <v>0</v>
      </c>
      <c r="IBM460" s="143">
        <f t="shared" ref="IBM460:IDX460" si="245">IBM436</f>
        <v>0</v>
      </c>
      <c r="IBN460" s="143">
        <f t="shared" si="245"/>
        <v>0</v>
      </c>
      <c r="IBO460" s="143">
        <f t="shared" si="245"/>
        <v>0</v>
      </c>
      <c r="IBP460" s="143">
        <f t="shared" si="245"/>
        <v>0</v>
      </c>
      <c r="IBQ460" s="143">
        <f t="shared" si="245"/>
        <v>0</v>
      </c>
      <c r="IBR460" s="143">
        <f t="shared" si="245"/>
        <v>0</v>
      </c>
      <c r="IBS460" s="143">
        <f t="shared" si="245"/>
        <v>0</v>
      </c>
      <c r="IBT460" s="143">
        <f t="shared" si="245"/>
        <v>0</v>
      </c>
      <c r="IBU460" s="143">
        <f t="shared" si="245"/>
        <v>0</v>
      </c>
      <c r="IBV460" s="143">
        <f t="shared" si="245"/>
        <v>0</v>
      </c>
      <c r="IBW460" s="143">
        <f t="shared" si="245"/>
        <v>0</v>
      </c>
      <c r="IBX460" s="143">
        <f t="shared" si="245"/>
        <v>0</v>
      </c>
      <c r="IBY460" s="143">
        <f t="shared" si="245"/>
        <v>0</v>
      </c>
      <c r="IBZ460" s="143">
        <f t="shared" si="245"/>
        <v>0</v>
      </c>
      <c r="ICA460" s="143">
        <f t="shared" si="245"/>
        <v>0</v>
      </c>
      <c r="ICB460" s="143">
        <f t="shared" si="245"/>
        <v>0</v>
      </c>
      <c r="ICC460" s="143">
        <f t="shared" si="245"/>
        <v>0</v>
      </c>
      <c r="ICD460" s="143">
        <f t="shared" si="245"/>
        <v>0</v>
      </c>
      <c r="ICE460" s="143">
        <f t="shared" si="245"/>
        <v>0</v>
      </c>
      <c r="ICF460" s="143">
        <f t="shared" si="245"/>
        <v>0</v>
      </c>
      <c r="ICG460" s="143">
        <f t="shared" si="245"/>
        <v>0</v>
      </c>
      <c r="ICH460" s="143">
        <f t="shared" si="245"/>
        <v>0</v>
      </c>
      <c r="ICI460" s="143">
        <f t="shared" si="245"/>
        <v>0</v>
      </c>
      <c r="ICJ460" s="143">
        <f t="shared" si="245"/>
        <v>0</v>
      </c>
      <c r="ICK460" s="143">
        <f t="shared" si="245"/>
        <v>0</v>
      </c>
      <c r="ICL460" s="143">
        <f t="shared" si="245"/>
        <v>0</v>
      </c>
      <c r="ICM460" s="143">
        <f t="shared" si="245"/>
        <v>0</v>
      </c>
      <c r="ICN460" s="143">
        <f t="shared" si="245"/>
        <v>0</v>
      </c>
      <c r="ICO460" s="143">
        <f t="shared" si="245"/>
        <v>0</v>
      </c>
      <c r="ICP460" s="143">
        <f t="shared" si="245"/>
        <v>0</v>
      </c>
      <c r="ICQ460" s="143">
        <f t="shared" si="245"/>
        <v>0</v>
      </c>
      <c r="ICR460" s="143">
        <f t="shared" si="245"/>
        <v>0</v>
      </c>
      <c r="ICS460" s="143">
        <f t="shared" si="245"/>
        <v>0</v>
      </c>
      <c r="ICT460" s="143">
        <f t="shared" si="245"/>
        <v>0</v>
      </c>
      <c r="ICU460" s="143">
        <f t="shared" si="245"/>
        <v>0</v>
      </c>
      <c r="ICV460" s="143">
        <f t="shared" si="245"/>
        <v>0</v>
      </c>
      <c r="ICW460" s="143">
        <f t="shared" si="245"/>
        <v>0</v>
      </c>
      <c r="ICX460" s="143">
        <f t="shared" si="245"/>
        <v>0</v>
      </c>
      <c r="ICY460" s="143">
        <f t="shared" si="245"/>
        <v>0</v>
      </c>
      <c r="ICZ460" s="143">
        <f t="shared" si="245"/>
        <v>0</v>
      </c>
      <c r="IDA460" s="143">
        <f t="shared" si="245"/>
        <v>0</v>
      </c>
      <c r="IDB460" s="143">
        <f t="shared" si="245"/>
        <v>0</v>
      </c>
      <c r="IDC460" s="143">
        <f t="shared" si="245"/>
        <v>0</v>
      </c>
      <c r="IDD460" s="143">
        <f t="shared" si="245"/>
        <v>0</v>
      </c>
      <c r="IDE460" s="143">
        <f t="shared" si="245"/>
        <v>0</v>
      </c>
      <c r="IDF460" s="143">
        <f t="shared" si="245"/>
        <v>0</v>
      </c>
      <c r="IDG460" s="143">
        <f t="shared" si="245"/>
        <v>0</v>
      </c>
      <c r="IDH460" s="143">
        <f t="shared" si="245"/>
        <v>0</v>
      </c>
      <c r="IDI460" s="143">
        <f t="shared" si="245"/>
        <v>0</v>
      </c>
      <c r="IDJ460" s="143">
        <f t="shared" si="245"/>
        <v>0</v>
      </c>
      <c r="IDK460" s="143">
        <f t="shared" si="245"/>
        <v>0</v>
      </c>
      <c r="IDL460" s="143">
        <f t="shared" si="245"/>
        <v>0</v>
      </c>
      <c r="IDM460" s="143">
        <f t="shared" si="245"/>
        <v>0</v>
      </c>
      <c r="IDN460" s="143">
        <f t="shared" si="245"/>
        <v>0</v>
      </c>
      <c r="IDO460" s="143">
        <f t="shared" si="245"/>
        <v>0</v>
      </c>
      <c r="IDP460" s="143">
        <f t="shared" si="245"/>
        <v>0</v>
      </c>
      <c r="IDQ460" s="143">
        <f t="shared" si="245"/>
        <v>0</v>
      </c>
      <c r="IDR460" s="143">
        <f t="shared" si="245"/>
        <v>0</v>
      </c>
      <c r="IDS460" s="143">
        <f t="shared" si="245"/>
        <v>0</v>
      </c>
      <c r="IDT460" s="143">
        <f t="shared" si="245"/>
        <v>0</v>
      </c>
      <c r="IDU460" s="143">
        <f t="shared" si="245"/>
        <v>0</v>
      </c>
      <c r="IDV460" s="143">
        <f t="shared" si="245"/>
        <v>0</v>
      </c>
      <c r="IDW460" s="143">
        <f t="shared" si="245"/>
        <v>0</v>
      </c>
      <c r="IDX460" s="143">
        <f t="shared" si="245"/>
        <v>0</v>
      </c>
      <c r="IDY460" s="143">
        <f t="shared" ref="IDY460:IGJ460" si="246">IDY436</f>
        <v>0</v>
      </c>
      <c r="IDZ460" s="143">
        <f t="shared" si="246"/>
        <v>0</v>
      </c>
      <c r="IEA460" s="143">
        <f t="shared" si="246"/>
        <v>0</v>
      </c>
      <c r="IEB460" s="143">
        <f t="shared" si="246"/>
        <v>0</v>
      </c>
      <c r="IEC460" s="143">
        <f t="shared" si="246"/>
        <v>0</v>
      </c>
      <c r="IED460" s="143">
        <f t="shared" si="246"/>
        <v>0</v>
      </c>
      <c r="IEE460" s="143">
        <f t="shared" si="246"/>
        <v>0</v>
      </c>
      <c r="IEF460" s="143">
        <f t="shared" si="246"/>
        <v>0</v>
      </c>
      <c r="IEG460" s="143">
        <f t="shared" si="246"/>
        <v>0</v>
      </c>
      <c r="IEH460" s="143">
        <f t="shared" si="246"/>
        <v>0</v>
      </c>
      <c r="IEI460" s="143">
        <f t="shared" si="246"/>
        <v>0</v>
      </c>
      <c r="IEJ460" s="143">
        <f t="shared" si="246"/>
        <v>0</v>
      </c>
      <c r="IEK460" s="143">
        <f t="shared" si="246"/>
        <v>0</v>
      </c>
      <c r="IEL460" s="143">
        <f t="shared" si="246"/>
        <v>0</v>
      </c>
      <c r="IEM460" s="143">
        <f t="shared" si="246"/>
        <v>0</v>
      </c>
      <c r="IEN460" s="143">
        <f t="shared" si="246"/>
        <v>0</v>
      </c>
      <c r="IEO460" s="143">
        <f t="shared" si="246"/>
        <v>0</v>
      </c>
      <c r="IEP460" s="143">
        <f t="shared" si="246"/>
        <v>0</v>
      </c>
      <c r="IEQ460" s="143">
        <f t="shared" si="246"/>
        <v>0</v>
      </c>
      <c r="IER460" s="143">
        <f t="shared" si="246"/>
        <v>0</v>
      </c>
      <c r="IES460" s="143">
        <f t="shared" si="246"/>
        <v>0</v>
      </c>
      <c r="IET460" s="143">
        <f t="shared" si="246"/>
        <v>0</v>
      </c>
      <c r="IEU460" s="143">
        <f t="shared" si="246"/>
        <v>0</v>
      </c>
      <c r="IEV460" s="143">
        <f t="shared" si="246"/>
        <v>0</v>
      </c>
      <c r="IEW460" s="143">
        <f t="shared" si="246"/>
        <v>0</v>
      </c>
      <c r="IEX460" s="143">
        <f t="shared" si="246"/>
        <v>0</v>
      </c>
      <c r="IEY460" s="143">
        <f t="shared" si="246"/>
        <v>0</v>
      </c>
      <c r="IEZ460" s="143">
        <f t="shared" si="246"/>
        <v>0</v>
      </c>
      <c r="IFA460" s="143">
        <f t="shared" si="246"/>
        <v>0</v>
      </c>
      <c r="IFB460" s="143">
        <f t="shared" si="246"/>
        <v>0</v>
      </c>
      <c r="IFC460" s="143">
        <f t="shared" si="246"/>
        <v>0</v>
      </c>
      <c r="IFD460" s="143">
        <f t="shared" si="246"/>
        <v>0</v>
      </c>
      <c r="IFE460" s="143">
        <f t="shared" si="246"/>
        <v>0</v>
      </c>
      <c r="IFF460" s="143">
        <f t="shared" si="246"/>
        <v>0</v>
      </c>
      <c r="IFG460" s="143">
        <f t="shared" si="246"/>
        <v>0</v>
      </c>
      <c r="IFH460" s="143">
        <f t="shared" si="246"/>
        <v>0</v>
      </c>
      <c r="IFI460" s="143">
        <f t="shared" si="246"/>
        <v>0</v>
      </c>
      <c r="IFJ460" s="143">
        <f t="shared" si="246"/>
        <v>0</v>
      </c>
      <c r="IFK460" s="143">
        <f t="shared" si="246"/>
        <v>0</v>
      </c>
      <c r="IFL460" s="143">
        <f t="shared" si="246"/>
        <v>0</v>
      </c>
      <c r="IFM460" s="143">
        <f t="shared" si="246"/>
        <v>0</v>
      </c>
      <c r="IFN460" s="143">
        <f t="shared" si="246"/>
        <v>0</v>
      </c>
      <c r="IFO460" s="143">
        <f t="shared" si="246"/>
        <v>0</v>
      </c>
      <c r="IFP460" s="143">
        <f t="shared" si="246"/>
        <v>0</v>
      </c>
      <c r="IFQ460" s="143">
        <f t="shared" si="246"/>
        <v>0</v>
      </c>
      <c r="IFR460" s="143">
        <f t="shared" si="246"/>
        <v>0</v>
      </c>
      <c r="IFS460" s="143">
        <f t="shared" si="246"/>
        <v>0</v>
      </c>
      <c r="IFT460" s="143">
        <f t="shared" si="246"/>
        <v>0</v>
      </c>
      <c r="IFU460" s="143">
        <f t="shared" si="246"/>
        <v>0</v>
      </c>
      <c r="IFV460" s="143">
        <f t="shared" si="246"/>
        <v>0</v>
      </c>
      <c r="IFW460" s="143">
        <f t="shared" si="246"/>
        <v>0</v>
      </c>
      <c r="IFX460" s="143">
        <f t="shared" si="246"/>
        <v>0</v>
      </c>
      <c r="IFY460" s="143">
        <f t="shared" si="246"/>
        <v>0</v>
      </c>
      <c r="IFZ460" s="143">
        <f t="shared" si="246"/>
        <v>0</v>
      </c>
      <c r="IGA460" s="143">
        <f t="shared" si="246"/>
        <v>0</v>
      </c>
      <c r="IGB460" s="143">
        <f t="shared" si="246"/>
        <v>0</v>
      </c>
      <c r="IGC460" s="143">
        <f t="shared" si="246"/>
        <v>0</v>
      </c>
      <c r="IGD460" s="143">
        <f t="shared" si="246"/>
        <v>0</v>
      </c>
      <c r="IGE460" s="143">
        <f t="shared" si="246"/>
        <v>0</v>
      </c>
      <c r="IGF460" s="143">
        <f t="shared" si="246"/>
        <v>0</v>
      </c>
      <c r="IGG460" s="143">
        <f t="shared" si="246"/>
        <v>0</v>
      </c>
      <c r="IGH460" s="143">
        <f t="shared" si="246"/>
        <v>0</v>
      </c>
      <c r="IGI460" s="143">
        <f t="shared" si="246"/>
        <v>0</v>
      </c>
      <c r="IGJ460" s="143">
        <f t="shared" si="246"/>
        <v>0</v>
      </c>
      <c r="IGK460" s="143">
        <f t="shared" ref="IGK460:IIV460" si="247">IGK436</f>
        <v>0</v>
      </c>
      <c r="IGL460" s="143">
        <f t="shared" si="247"/>
        <v>0</v>
      </c>
      <c r="IGM460" s="143">
        <f t="shared" si="247"/>
        <v>0</v>
      </c>
      <c r="IGN460" s="143">
        <f t="shared" si="247"/>
        <v>0</v>
      </c>
      <c r="IGO460" s="143">
        <f t="shared" si="247"/>
        <v>0</v>
      </c>
      <c r="IGP460" s="143">
        <f t="shared" si="247"/>
        <v>0</v>
      </c>
      <c r="IGQ460" s="143">
        <f t="shared" si="247"/>
        <v>0</v>
      </c>
      <c r="IGR460" s="143">
        <f t="shared" si="247"/>
        <v>0</v>
      </c>
      <c r="IGS460" s="143">
        <f t="shared" si="247"/>
        <v>0</v>
      </c>
      <c r="IGT460" s="143">
        <f t="shared" si="247"/>
        <v>0</v>
      </c>
      <c r="IGU460" s="143">
        <f t="shared" si="247"/>
        <v>0</v>
      </c>
      <c r="IGV460" s="143">
        <f t="shared" si="247"/>
        <v>0</v>
      </c>
      <c r="IGW460" s="143">
        <f t="shared" si="247"/>
        <v>0</v>
      </c>
      <c r="IGX460" s="143">
        <f t="shared" si="247"/>
        <v>0</v>
      </c>
      <c r="IGY460" s="143">
        <f t="shared" si="247"/>
        <v>0</v>
      </c>
      <c r="IGZ460" s="143">
        <f t="shared" si="247"/>
        <v>0</v>
      </c>
      <c r="IHA460" s="143">
        <f t="shared" si="247"/>
        <v>0</v>
      </c>
      <c r="IHB460" s="143">
        <f t="shared" si="247"/>
        <v>0</v>
      </c>
      <c r="IHC460" s="143">
        <f t="shared" si="247"/>
        <v>0</v>
      </c>
      <c r="IHD460" s="143">
        <f t="shared" si="247"/>
        <v>0</v>
      </c>
      <c r="IHE460" s="143">
        <f t="shared" si="247"/>
        <v>0</v>
      </c>
      <c r="IHF460" s="143">
        <f t="shared" si="247"/>
        <v>0</v>
      </c>
      <c r="IHG460" s="143">
        <f t="shared" si="247"/>
        <v>0</v>
      </c>
      <c r="IHH460" s="143">
        <f t="shared" si="247"/>
        <v>0</v>
      </c>
      <c r="IHI460" s="143">
        <f t="shared" si="247"/>
        <v>0</v>
      </c>
      <c r="IHJ460" s="143">
        <f t="shared" si="247"/>
        <v>0</v>
      </c>
      <c r="IHK460" s="143">
        <f t="shared" si="247"/>
        <v>0</v>
      </c>
      <c r="IHL460" s="143">
        <f t="shared" si="247"/>
        <v>0</v>
      </c>
      <c r="IHM460" s="143">
        <f t="shared" si="247"/>
        <v>0</v>
      </c>
      <c r="IHN460" s="143">
        <f t="shared" si="247"/>
        <v>0</v>
      </c>
      <c r="IHO460" s="143">
        <f t="shared" si="247"/>
        <v>0</v>
      </c>
      <c r="IHP460" s="143">
        <f t="shared" si="247"/>
        <v>0</v>
      </c>
      <c r="IHQ460" s="143">
        <f t="shared" si="247"/>
        <v>0</v>
      </c>
      <c r="IHR460" s="143">
        <f t="shared" si="247"/>
        <v>0</v>
      </c>
      <c r="IHS460" s="143">
        <f t="shared" si="247"/>
        <v>0</v>
      </c>
      <c r="IHT460" s="143">
        <f t="shared" si="247"/>
        <v>0</v>
      </c>
      <c r="IHU460" s="143">
        <f t="shared" si="247"/>
        <v>0</v>
      </c>
      <c r="IHV460" s="143">
        <f t="shared" si="247"/>
        <v>0</v>
      </c>
      <c r="IHW460" s="143">
        <f t="shared" si="247"/>
        <v>0</v>
      </c>
      <c r="IHX460" s="143">
        <f t="shared" si="247"/>
        <v>0</v>
      </c>
      <c r="IHY460" s="143">
        <f t="shared" si="247"/>
        <v>0</v>
      </c>
      <c r="IHZ460" s="143">
        <f t="shared" si="247"/>
        <v>0</v>
      </c>
      <c r="IIA460" s="143">
        <f t="shared" si="247"/>
        <v>0</v>
      </c>
      <c r="IIB460" s="143">
        <f t="shared" si="247"/>
        <v>0</v>
      </c>
      <c r="IIC460" s="143">
        <f t="shared" si="247"/>
        <v>0</v>
      </c>
      <c r="IID460" s="143">
        <f t="shared" si="247"/>
        <v>0</v>
      </c>
      <c r="IIE460" s="143">
        <f t="shared" si="247"/>
        <v>0</v>
      </c>
      <c r="IIF460" s="143">
        <f t="shared" si="247"/>
        <v>0</v>
      </c>
      <c r="IIG460" s="143">
        <f t="shared" si="247"/>
        <v>0</v>
      </c>
      <c r="IIH460" s="143">
        <f t="shared" si="247"/>
        <v>0</v>
      </c>
      <c r="III460" s="143">
        <f t="shared" si="247"/>
        <v>0</v>
      </c>
      <c r="IIJ460" s="143">
        <f t="shared" si="247"/>
        <v>0</v>
      </c>
      <c r="IIK460" s="143">
        <f t="shared" si="247"/>
        <v>0</v>
      </c>
      <c r="IIL460" s="143">
        <f t="shared" si="247"/>
        <v>0</v>
      </c>
      <c r="IIM460" s="143">
        <f t="shared" si="247"/>
        <v>0</v>
      </c>
      <c r="IIN460" s="143">
        <f t="shared" si="247"/>
        <v>0</v>
      </c>
      <c r="IIO460" s="143">
        <f t="shared" si="247"/>
        <v>0</v>
      </c>
      <c r="IIP460" s="143">
        <f t="shared" si="247"/>
        <v>0</v>
      </c>
      <c r="IIQ460" s="143">
        <f t="shared" si="247"/>
        <v>0</v>
      </c>
      <c r="IIR460" s="143">
        <f t="shared" si="247"/>
        <v>0</v>
      </c>
      <c r="IIS460" s="143">
        <f t="shared" si="247"/>
        <v>0</v>
      </c>
      <c r="IIT460" s="143">
        <f t="shared" si="247"/>
        <v>0</v>
      </c>
      <c r="IIU460" s="143">
        <f t="shared" si="247"/>
        <v>0</v>
      </c>
      <c r="IIV460" s="143">
        <f t="shared" si="247"/>
        <v>0</v>
      </c>
      <c r="IIW460" s="143">
        <f t="shared" ref="IIW460:ILH460" si="248">IIW436</f>
        <v>0</v>
      </c>
      <c r="IIX460" s="143">
        <f t="shared" si="248"/>
        <v>0</v>
      </c>
      <c r="IIY460" s="143">
        <f t="shared" si="248"/>
        <v>0</v>
      </c>
      <c r="IIZ460" s="143">
        <f t="shared" si="248"/>
        <v>0</v>
      </c>
      <c r="IJA460" s="143">
        <f t="shared" si="248"/>
        <v>0</v>
      </c>
      <c r="IJB460" s="143">
        <f t="shared" si="248"/>
        <v>0</v>
      </c>
      <c r="IJC460" s="143">
        <f t="shared" si="248"/>
        <v>0</v>
      </c>
      <c r="IJD460" s="143">
        <f t="shared" si="248"/>
        <v>0</v>
      </c>
      <c r="IJE460" s="143">
        <f t="shared" si="248"/>
        <v>0</v>
      </c>
      <c r="IJF460" s="143">
        <f t="shared" si="248"/>
        <v>0</v>
      </c>
      <c r="IJG460" s="143">
        <f t="shared" si="248"/>
        <v>0</v>
      </c>
      <c r="IJH460" s="143">
        <f t="shared" si="248"/>
        <v>0</v>
      </c>
      <c r="IJI460" s="143">
        <f t="shared" si="248"/>
        <v>0</v>
      </c>
      <c r="IJJ460" s="143">
        <f t="shared" si="248"/>
        <v>0</v>
      </c>
      <c r="IJK460" s="143">
        <f t="shared" si="248"/>
        <v>0</v>
      </c>
      <c r="IJL460" s="143">
        <f t="shared" si="248"/>
        <v>0</v>
      </c>
      <c r="IJM460" s="143">
        <f t="shared" si="248"/>
        <v>0</v>
      </c>
      <c r="IJN460" s="143">
        <f t="shared" si="248"/>
        <v>0</v>
      </c>
      <c r="IJO460" s="143">
        <f t="shared" si="248"/>
        <v>0</v>
      </c>
      <c r="IJP460" s="143">
        <f t="shared" si="248"/>
        <v>0</v>
      </c>
      <c r="IJQ460" s="143">
        <f t="shared" si="248"/>
        <v>0</v>
      </c>
      <c r="IJR460" s="143">
        <f t="shared" si="248"/>
        <v>0</v>
      </c>
      <c r="IJS460" s="143">
        <f t="shared" si="248"/>
        <v>0</v>
      </c>
      <c r="IJT460" s="143">
        <f t="shared" si="248"/>
        <v>0</v>
      </c>
      <c r="IJU460" s="143">
        <f t="shared" si="248"/>
        <v>0</v>
      </c>
      <c r="IJV460" s="143">
        <f t="shared" si="248"/>
        <v>0</v>
      </c>
      <c r="IJW460" s="143">
        <f t="shared" si="248"/>
        <v>0</v>
      </c>
      <c r="IJX460" s="143">
        <f t="shared" si="248"/>
        <v>0</v>
      </c>
      <c r="IJY460" s="143">
        <f t="shared" si="248"/>
        <v>0</v>
      </c>
      <c r="IJZ460" s="143">
        <f t="shared" si="248"/>
        <v>0</v>
      </c>
      <c r="IKA460" s="143">
        <f t="shared" si="248"/>
        <v>0</v>
      </c>
      <c r="IKB460" s="143">
        <f t="shared" si="248"/>
        <v>0</v>
      </c>
      <c r="IKC460" s="143">
        <f t="shared" si="248"/>
        <v>0</v>
      </c>
      <c r="IKD460" s="143">
        <f t="shared" si="248"/>
        <v>0</v>
      </c>
      <c r="IKE460" s="143">
        <f t="shared" si="248"/>
        <v>0</v>
      </c>
      <c r="IKF460" s="143">
        <f t="shared" si="248"/>
        <v>0</v>
      </c>
      <c r="IKG460" s="143">
        <f t="shared" si="248"/>
        <v>0</v>
      </c>
      <c r="IKH460" s="143">
        <f t="shared" si="248"/>
        <v>0</v>
      </c>
      <c r="IKI460" s="143">
        <f t="shared" si="248"/>
        <v>0</v>
      </c>
      <c r="IKJ460" s="143">
        <f t="shared" si="248"/>
        <v>0</v>
      </c>
      <c r="IKK460" s="143">
        <f t="shared" si="248"/>
        <v>0</v>
      </c>
      <c r="IKL460" s="143">
        <f t="shared" si="248"/>
        <v>0</v>
      </c>
      <c r="IKM460" s="143">
        <f t="shared" si="248"/>
        <v>0</v>
      </c>
      <c r="IKN460" s="143">
        <f t="shared" si="248"/>
        <v>0</v>
      </c>
      <c r="IKO460" s="143">
        <f t="shared" si="248"/>
        <v>0</v>
      </c>
      <c r="IKP460" s="143">
        <f t="shared" si="248"/>
        <v>0</v>
      </c>
      <c r="IKQ460" s="143">
        <f t="shared" si="248"/>
        <v>0</v>
      </c>
      <c r="IKR460" s="143">
        <f t="shared" si="248"/>
        <v>0</v>
      </c>
      <c r="IKS460" s="143">
        <f t="shared" si="248"/>
        <v>0</v>
      </c>
      <c r="IKT460" s="143">
        <f t="shared" si="248"/>
        <v>0</v>
      </c>
      <c r="IKU460" s="143">
        <f t="shared" si="248"/>
        <v>0</v>
      </c>
      <c r="IKV460" s="143">
        <f t="shared" si="248"/>
        <v>0</v>
      </c>
      <c r="IKW460" s="143">
        <f t="shared" si="248"/>
        <v>0</v>
      </c>
      <c r="IKX460" s="143">
        <f t="shared" si="248"/>
        <v>0</v>
      </c>
      <c r="IKY460" s="143">
        <f t="shared" si="248"/>
        <v>0</v>
      </c>
      <c r="IKZ460" s="143">
        <f t="shared" si="248"/>
        <v>0</v>
      </c>
      <c r="ILA460" s="143">
        <f t="shared" si="248"/>
        <v>0</v>
      </c>
      <c r="ILB460" s="143">
        <f t="shared" si="248"/>
        <v>0</v>
      </c>
      <c r="ILC460" s="143">
        <f t="shared" si="248"/>
        <v>0</v>
      </c>
      <c r="ILD460" s="143">
        <f t="shared" si="248"/>
        <v>0</v>
      </c>
      <c r="ILE460" s="143">
        <f t="shared" si="248"/>
        <v>0</v>
      </c>
      <c r="ILF460" s="143">
        <f t="shared" si="248"/>
        <v>0</v>
      </c>
      <c r="ILG460" s="143">
        <f t="shared" si="248"/>
        <v>0</v>
      </c>
      <c r="ILH460" s="143">
        <f t="shared" si="248"/>
        <v>0</v>
      </c>
      <c r="ILI460" s="143">
        <f t="shared" ref="ILI460:INT460" si="249">ILI436</f>
        <v>0</v>
      </c>
      <c r="ILJ460" s="143">
        <f t="shared" si="249"/>
        <v>0</v>
      </c>
      <c r="ILK460" s="143">
        <f t="shared" si="249"/>
        <v>0</v>
      </c>
      <c r="ILL460" s="143">
        <f t="shared" si="249"/>
        <v>0</v>
      </c>
      <c r="ILM460" s="143">
        <f t="shared" si="249"/>
        <v>0</v>
      </c>
      <c r="ILN460" s="143">
        <f t="shared" si="249"/>
        <v>0</v>
      </c>
      <c r="ILO460" s="143">
        <f t="shared" si="249"/>
        <v>0</v>
      </c>
      <c r="ILP460" s="143">
        <f t="shared" si="249"/>
        <v>0</v>
      </c>
      <c r="ILQ460" s="143">
        <f t="shared" si="249"/>
        <v>0</v>
      </c>
      <c r="ILR460" s="143">
        <f t="shared" si="249"/>
        <v>0</v>
      </c>
      <c r="ILS460" s="143">
        <f t="shared" si="249"/>
        <v>0</v>
      </c>
      <c r="ILT460" s="143">
        <f t="shared" si="249"/>
        <v>0</v>
      </c>
      <c r="ILU460" s="143">
        <f t="shared" si="249"/>
        <v>0</v>
      </c>
      <c r="ILV460" s="143">
        <f t="shared" si="249"/>
        <v>0</v>
      </c>
      <c r="ILW460" s="143">
        <f t="shared" si="249"/>
        <v>0</v>
      </c>
      <c r="ILX460" s="143">
        <f t="shared" si="249"/>
        <v>0</v>
      </c>
      <c r="ILY460" s="143">
        <f t="shared" si="249"/>
        <v>0</v>
      </c>
      <c r="ILZ460" s="143">
        <f t="shared" si="249"/>
        <v>0</v>
      </c>
      <c r="IMA460" s="143">
        <f t="shared" si="249"/>
        <v>0</v>
      </c>
      <c r="IMB460" s="143">
        <f t="shared" si="249"/>
        <v>0</v>
      </c>
      <c r="IMC460" s="143">
        <f t="shared" si="249"/>
        <v>0</v>
      </c>
      <c r="IMD460" s="143">
        <f t="shared" si="249"/>
        <v>0</v>
      </c>
      <c r="IME460" s="143">
        <f t="shared" si="249"/>
        <v>0</v>
      </c>
      <c r="IMF460" s="143">
        <f t="shared" si="249"/>
        <v>0</v>
      </c>
      <c r="IMG460" s="143">
        <f t="shared" si="249"/>
        <v>0</v>
      </c>
      <c r="IMH460" s="143">
        <f t="shared" si="249"/>
        <v>0</v>
      </c>
      <c r="IMI460" s="143">
        <f t="shared" si="249"/>
        <v>0</v>
      </c>
      <c r="IMJ460" s="143">
        <f t="shared" si="249"/>
        <v>0</v>
      </c>
      <c r="IMK460" s="143">
        <f t="shared" si="249"/>
        <v>0</v>
      </c>
      <c r="IML460" s="143">
        <f t="shared" si="249"/>
        <v>0</v>
      </c>
      <c r="IMM460" s="143">
        <f t="shared" si="249"/>
        <v>0</v>
      </c>
      <c r="IMN460" s="143">
        <f t="shared" si="249"/>
        <v>0</v>
      </c>
      <c r="IMO460" s="143">
        <f t="shared" si="249"/>
        <v>0</v>
      </c>
      <c r="IMP460" s="143">
        <f t="shared" si="249"/>
        <v>0</v>
      </c>
      <c r="IMQ460" s="143">
        <f t="shared" si="249"/>
        <v>0</v>
      </c>
      <c r="IMR460" s="143">
        <f t="shared" si="249"/>
        <v>0</v>
      </c>
      <c r="IMS460" s="143">
        <f t="shared" si="249"/>
        <v>0</v>
      </c>
      <c r="IMT460" s="143">
        <f t="shared" si="249"/>
        <v>0</v>
      </c>
      <c r="IMU460" s="143">
        <f t="shared" si="249"/>
        <v>0</v>
      </c>
      <c r="IMV460" s="143">
        <f t="shared" si="249"/>
        <v>0</v>
      </c>
      <c r="IMW460" s="143">
        <f t="shared" si="249"/>
        <v>0</v>
      </c>
      <c r="IMX460" s="143">
        <f t="shared" si="249"/>
        <v>0</v>
      </c>
      <c r="IMY460" s="143">
        <f t="shared" si="249"/>
        <v>0</v>
      </c>
      <c r="IMZ460" s="143">
        <f t="shared" si="249"/>
        <v>0</v>
      </c>
      <c r="INA460" s="143">
        <f t="shared" si="249"/>
        <v>0</v>
      </c>
      <c r="INB460" s="143">
        <f t="shared" si="249"/>
        <v>0</v>
      </c>
      <c r="INC460" s="143">
        <f t="shared" si="249"/>
        <v>0</v>
      </c>
      <c r="IND460" s="143">
        <f t="shared" si="249"/>
        <v>0</v>
      </c>
      <c r="INE460" s="143">
        <f t="shared" si="249"/>
        <v>0</v>
      </c>
      <c r="INF460" s="143">
        <f t="shared" si="249"/>
        <v>0</v>
      </c>
      <c r="ING460" s="143">
        <f t="shared" si="249"/>
        <v>0</v>
      </c>
      <c r="INH460" s="143">
        <f t="shared" si="249"/>
        <v>0</v>
      </c>
      <c r="INI460" s="143">
        <f t="shared" si="249"/>
        <v>0</v>
      </c>
      <c r="INJ460" s="143">
        <f t="shared" si="249"/>
        <v>0</v>
      </c>
      <c r="INK460" s="143">
        <f t="shared" si="249"/>
        <v>0</v>
      </c>
      <c r="INL460" s="143">
        <f t="shared" si="249"/>
        <v>0</v>
      </c>
      <c r="INM460" s="143">
        <f t="shared" si="249"/>
        <v>0</v>
      </c>
      <c r="INN460" s="143">
        <f t="shared" si="249"/>
        <v>0</v>
      </c>
      <c r="INO460" s="143">
        <f t="shared" si="249"/>
        <v>0</v>
      </c>
      <c r="INP460" s="143">
        <f t="shared" si="249"/>
        <v>0</v>
      </c>
      <c r="INQ460" s="143">
        <f t="shared" si="249"/>
        <v>0</v>
      </c>
      <c r="INR460" s="143">
        <f t="shared" si="249"/>
        <v>0</v>
      </c>
      <c r="INS460" s="143">
        <f t="shared" si="249"/>
        <v>0</v>
      </c>
      <c r="INT460" s="143">
        <f t="shared" si="249"/>
        <v>0</v>
      </c>
      <c r="INU460" s="143">
        <f t="shared" ref="INU460:IQF460" si="250">INU436</f>
        <v>0</v>
      </c>
      <c r="INV460" s="143">
        <f t="shared" si="250"/>
        <v>0</v>
      </c>
      <c r="INW460" s="143">
        <f t="shared" si="250"/>
        <v>0</v>
      </c>
      <c r="INX460" s="143">
        <f t="shared" si="250"/>
        <v>0</v>
      </c>
      <c r="INY460" s="143">
        <f t="shared" si="250"/>
        <v>0</v>
      </c>
      <c r="INZ460" s="143">
        <f t="shared" si="250"/>
        <v>0</v>
      </c>
      <c r="IOA460" s="143">
        <f t="shared" si="250"/>
        <v>0</v>
      </c>
      <c r="IOB460" s="143">
        <f t="shared" si="250"/>
        <v>0</v>
      </c>
      <c r="IOC460" s="143">
        <f t="shared" si="250"/>
        <v>0</v>
      </c>
      <c r="IOD460" s="143">
        <f t="shared" si="250"/>
        <v>0</v>
      </c>
      <c r="IOE460" s="143">
        <f t="shared" si="250"/>
        <v>0</v>
      </c>
      <c r="IOF460" s="143">
        <f t="shared" si="250"/>
        <v>0</v>
      </c>
      <c r="IOG460" s="143">
        <f t="shared" si="250"/>
        <v>0</v>
      </c>
      <c r="IOH460" s="143">
        <f t="shared" si="250"/>
        <v>0</v>
      </c>
      <c r="IOI460" s="143">
        <f t="shared" si="250"/>
        <v>0</v>
      </c>
      <c r="IOJ460" s="143">
        <f t="shared" si="250"/>
        <v>0</v>
      </c>
      <c r="IOK460" s="143">
        <f t="shared" si="250"/>
        <v>0</v>
      </c>
      <c r="IOL460" s="143">
        <f t="shared" si="250"/>
        <v>0</v>
      </c>
      <c r="IOM460" s="143">
        <f t="shared" si="250"/>
        <v>0</v>
      </c>
      <c r="ION460" s="143">
        <f t="shared" si="250"/>
        <v>0</v>
      </c>
      <c r="IOO460" s="143">
        <f t="shared" si="250"/>
        <v>0</v>
      </c>
      <c r="IOP460" s="143">
        <f t="shared" si="250"/>
        <v>0</v>
      </c>
      <c r="IOQ460" s="143">
        <f t="shared" si="250"/>
        <v>0</v>
      </c>
      <c r="IOR460" s="143">
        <f t="shared" si="250"/>
        <v>0</v>
      </c>
      <c r="IOS460" s="143">
        <f t="shared" si="250"/>
        <v>0</v>
      </c>
      <c r="IOT460" s="143">
        <f t="shared" si="250"/>
        <v>0</v>
      </c>
      <c r="IOU460" s="143">
        <f t="shared" si="250"/>
        <v>0</v>
      </c>
      <c r="IOV460" s="143">
        <f t="shared" si="250"/>
        <v>0</v>
      </c>
      <c r="IOW460" s="143">
        <f t="shared" si="250"/>
        <v>0</v>
      </c>
      <c r="IOX460" s="143">
        <f t="shared" si="250"/>
        <v>0</v>
      </c>
      <c r="IOY460" s="143">
        <f t="shared" si="250"/>
        <v>0</v>
      </c>
      <c r="IOZ460" s="143">
        <f t="shared" si="250"/>
        <v>0</v>
      </c>
      <c r="IPA460" s="143">
        <f t="shared" si="250"/>
        <v>0</v>
      </c>
      <c r="IPB460" s="143">
        <f t="shared" si="250"/>
        <v>0</v>
      </c>
      <c r="IPC460" s="143">
        <f t="shared" si="250"/>
        <v>0</v>
      </c>
      <c r="IPD460" s="143">
        <f t="shared" si="250"/>
        <v>0</v>
      </c>
      <c r="IPE460" s="143">
        <f t="shared" si="250"/>
        <v>0</v>
      </c>
      <c r="IPF460" s="143">
        <f t="shared" si="250"/>
        <v>0</v>
      </c>
      <c r="IPG460" s="143">
        <f t="shared" si="250"/>
        <v>0</v>
      </c>
      <c r="IPH460" s="143">
        <f t="shared" si="250"/>
        <v>0</v>
      </c>
      <c r="IPI460" s="143">
        <f t="shared" si="250"/>
        <v>0</v>
      </c>
      <c r="IPJ460" s="143">
        <f t="shared" si="250"/>
        <v>0</v>
      </c>
      <c r="IPK460" s="143">
        <f t="shared" si="250"/>
        <v>0</v>
      </c>
      <c r="IPL460" s="143">
        <f t="shared" si="250"/>
        <v>0</v>
      </c>
      <c r="IPM460" s="143">
        <f t="shared" si="250"/>
        <v>0</v>
      </c>
      <c r="IPN460" s="143">
        <f t="shared" si="250"/>
        <v>0</v>
      </c>
      <c r="IPO460" s="143">
        <f t="shared" si="250"/>
        <v>0</v>
      </c>
      <c r="IPP460" s="143">
        <f t="shared" si="250"/>
        <v>0</v>
      </c>
      <c r="IPQ460" s="143">
        <f t="shared" si="250"/>
        <v>0</v>
      </c>
      <c r="IPR460" s="143">
        <f t="shared" si="250"/>
        <v>0</v>
      </c>
      <c r="IPS460" s="143">
        <f t="shared" si="250"/>
        <v>0</v>
      </c>
      <c r="IPT460" s="143">
        <f t="shared" si="250"/>
        <v>0</v>
      </c>
      <c r="IPU460" s="143">
        <f t="shared" si="250"/>
        <v>0</v>
      </c>
      <c r="IPV460" s="143">
        <f t="shared" si="250"/>
        <v>0</v>
      </c>
      <c r="IPW460" s="143">
        <f t="shared" si="250"/>
        <v>0</v>
      </c>
      <c r="IPX460" s="143">
        <f t="shared" si="250"/>
        <v>0</v>
      </c>
      <c r="IPY460" s="143">
        <f t="shared" si="250"/>
        <v>0</v>
      </c>
      <c r="IPZ460" s="143">
        <f t="shared" si="250"/>
        <v>0</v>
      </c>
      <c r="IQA460" s="143">
        <f t="shared" si="250"/>
        <v>0</v>
      </c>
      <c r="IQB460" s="143">
        <f t="shared" si="250"/>
        <v>0</v>
      </c>
      <c r="IQC460" s="143">
        <f t="shared" si="250"/>
        <v>0</v>
      </c>
      <c r="IQD460" s="143">
        <f t="shared" si="250"/>
        <v>0</v>
      </c>
      <c r="IQE460" s="143">
        <f t="shared" si="250"/>
        <v>0</v>
      </c>
      <c r="IQF460" s="143">
        <f t="shared" si="250"/>
        <v>0</v>
      </c>
      <c r="IQG460" s="143">
        <f t="shared" ref="IQG460:ISR460" si="251">IQG436</f>
        <v>0</v>
      </c>
      <c r="IQH460" s="143">
        <f t="shared" si="251"/>
        <v>0</v>
      </c>
      <c r="IQI460" s="143">
        <f t="shared" si="251"/>
        <v>0</v>
      </c>
      <c r="IQJ460" s="143">
        <f t="shared" si="251"/>
        <v>0</v>
      </c>
      <c r="IQK460" s="143">
        <f t="shared" si="251"/>
        <v>0</v>
      </c>
      <c r="IQL460" s="143">
        <f t="shared" si="251"/>
        <v>0</v>
      </c>
      <c r="IQM460" s="143">
        <f t="shared" si="251"/>
        <v>0</v>
      </c>
      <c r="IQN460" s="143">
        <f t="shared" si="251"/>
        <v>0</v>
      </c>
      <c r="IQO460" s="143">
        <f t="shared" si="251"/>
        <v>0</v>
      </c>
      <c r="IQP460" s="143">
        <f t="shared" si="251"/>
        <v>0</v>
      </c>
      <c r="IQQ460" s="143">
        <f t="shared" si="251"/>
        <v>0</v>
      </c>
      <c r="IQR460" s="143">
        <f t="shared" si="251"/>
        <v>0</v>
      </c>
      <c r="IQS460" s="143">
        <f t="shared" si="251"/>
        <v>0</v>
      </c>
      <c r="IQT460" s="143">
        <f t="shared" si="251"/>
        <v>0</v>
      </c>
      <c r="IQU460" s="143">
        <f t="shared" si="251"/>
        <v>0</v>
      </c>
      <c r="IQV460" s="143">
        <f t="shared" si="251"/>
        <v>0</v>
      </c>
      <c r="IQW460" s="143">
        <f t="shared" si="251"/>
        <v>0</v>
      </c>
      <c r="IQX460" s="143">
        <f t="shared" si="251"/>
        <v>0</v>
      </c>
      <c r="IQY460" s="143">
        <f t="shared" si="251"/>
        <v>0</v>
      </c>
      <c r="IQZ460" s="143">
        <f t="shared" si="251"/>
        <v>0</v>
      </c>
      <c r="IRA460" s="143">
        <f t="shared" si="251"/>
        <v>0</v>
      </c>
      <c r="IRB460" s="143">
        <f t="shared" si="251"/>
        <v>0</v>
      </c>
      <c r="IRC460" s="143">
        <f t="shared" si="251"/>
        <v>0</v>
      </c>
      <c r="IRD460" s="143">
        <f t="shared" si="251"/>
        <v>0</v>
      </c>
      <c r="IRE460" s="143">
        <f t="shared" si="251"/>
        <v>0</v>
      </c>
      <c r="IRF460" s="143">
        <f t="shared" si="251"/>
        <v>0</v>
      </c>
      <c r="IRG460" s="143">
        <f t="shared" si="251"/>
        <v>0</v>
      </c>
      <c r="IRH460" s="143">
        <f t="shared" si="251"/>
        <v>0</v>
      </c>
      <c r="IRI460" s="143">
        <f t="shared" si="251"/>
        <v>0</v>
      </c>
      <c r="IRJ460" s="143">
        <f t="shared" si="251"/>
        <v>0</v>
      </c>
      <c r="IRK460" s="143">
        <f t="shared" si="251"/>
        <v>0</v>
      </c>
      <c r="IRL460" s="143">
        <f t="shared" si="251"/>
        <v>0</v>
      </c>
      <c r="IRM460" s="143">
        <f t="shared" si="251"/>
        <v>0</v>
      </c>
      <c r="IRN460" s="143">
        <f t="shared" si="251"/>
        <v>0</v>
      </c>
      <c r="IRO460" s="143">
        <f t="shared" si="251"/>
        <v>0</v>
      </c>
      <c r="IRP460" s="143">
        <f t="shared" si="251"/>
        <v>0</v>
      </c>
      <c r="IRQ460" s="143">
        <f t="shared" si="251"/>
        <v>0</v>
      </c>
      <c r="IRR460" s="143">
        <f t="shared" si="251"/>
        <v>0</v>
      </c>
      <c r="IRS460" s="143">
        <f t="shared" si="251"/>
        <v>0</v>
      </c>
      <c r="IRT460" s="143">
        <f t="shared" si="251"/>
        <v>0</v>
      </c>
      <c r="IRU460" s="143">
        <f t="shared" si="251"/>
        <v>0</v>
      </c>
      <c r="IRV460" s="143">
        <f t="shared" si="251"/>
        <v>0</v>
      </c>
      <c r="IRW460" s="143">
        <f t="shared" si="251"/>
        <v>0</v>
      </c>
      <c r="IRX460" s="143">
        <f t="shared" si="251"/>
        <v>0</v>
      </c>
      <c r="IRY460" s="143">
        <f t="shared" si="251"/>
        <v>0</v>
      </c>
      <c r="IRZ460" s="143">
        <f t="shared" si="251"/>
        <v>0</v>
      </c>
      <c r="ISA460" s="143">
        <f t="shared" si="251"/>
        <v>0</v>
      </c>
      <c r="ISB460" s="143">
        <f t="shared" si="251"/>
        <v>0</v>
      </c>
      <c r="ISC460" s="143">
        <f t="shared" si="251"/>
        <v>0</v>
      </c>
      <c r="ISD460" s="143">
        <f t="shared" si="251"/>
        <v>0</v>
      </c>
      <c r="ISE460" s="143">
        <f t="shared" si="251"/>
        <v>0</v>
      </c>
      <c r="ISF460" s="143">
        <f t="shared" si="251"/>
        <v>0</v>
      </c>
      <c r="ISG460" s="143">
        <f t="shared" si="251"/>
        <v>0</v>
      </c>
      <c r="ISH460" s="143">
        <f t="shared" si="251"/>
        <v>0</v>
      </c>
      <c r="ISI460" s="143">
        <f t="shared" si="251"/>
        <v>0</v>
      </c>
      <c r="ISJ460" s="143">
        <f t="shared" si="251"/>
        <v>0</v>
      </c>
      <c r="ISK460" s="143">
        <f t="shared" si="251"/>
        <v>0</v>
      </c>
      <c r="ISL460" s="143">
        <f t="shared" si="251"/>
        <v>0</v>
      </c>
      <c r="ISM460" s="143">
        <f t="shared" si="251"/>
        <v>0</v>
      </c>
      <c r="ISN460" s="143">
        <f t="shared" si="251"/>
        <v>0</v>
      </c>
      <c r="ISO460" s="143">
        <f t="shared" si="251"/>
        <v>0</v>
      </c>
      <c r="ISP460" s="143">
        <f t="shared" si="251"/>
        <v>0</v>
      </c>
      <c r="ISQ460" s="143">
        <f t="shared" si="251"/>
        <v>0</v>
      </c>
      <c r="ISR460" s="143">
        <f t="shared" si="251"/>
        <v>0</v>
      </c>
      <c r="ISS460" s="143">
        <f t="shared" ref="ISS460:IVD460" si="252">ISS436</f>
        <v>0</v>
      </c>
      <c r="IST460" s="143">
        <f t="shared" si="252"/>
        <v>0</v>
      </c>
      <c r="ISU460" s="143">
        <f t="shared" si="252"/>
        <v>0</v>
      </c>
      <c r="ISV460" s="143">
        <f t="shared" si="252"/>
        <v>0</v>
      </c>
      <c r="ISW460" s="143">
        <f t="shared" si="252"/>
        <v>0</v>
      </c>
      <c r="ISX460" s="143">
        <f t="shared" si="252"/>
        <v>0</v>
      </c>
      <c r="ISY460" s="143">
        <f t="shared" si="252"/>
        <v>0</v>
      </c>
      <c r="ISZ460" s="143">
        <f t="shared" si="252"/>
        <v>0</v>
      </c>
      <c r="ITA460" s="143">
        <f t="shared" si="252"/>
        <v>0</v>
      </c>
      <c r="ITB460" s="143">
        <f t="shared" si="252"/>
        <v>0</v>
      </c>
      <c r="ITC460" s="143">
        <f t="shared" si="252"/>
        <v>0</v>
      </c>
      <c r="ITD460" s="143">
        <f t="shared" si="252"/>
        <v>0</v>
      </c>
      <c r="ITE460" s="143">
        <f t="shared" si="252"/>
        <v>0</v>
      </c>
      <c r="ITF460" s="143">
        <f t="shared" si="252"/>
        <v>0</v>
      </c>
      <c r="ITG460" s="143">
        <f t="shared" si="252"/>
        <v>0</v>
      </c>
      <c r="ITH460" s="143">
        <f t="shared" si="252"/>
        <v>0</v>
      </c>
      <c r="ITI460" s="143">
        <f t="shared" si="252"/>
        <v>0</v>
      </c>
      <c r="ITJ460" s="143">
        <f t="shared" si="252"/>
        <v>0</v>
      </c>
      <c r="ITK460" s="143">
        <f t="shared" si="252"/>
        <v>0</v>
      </c>
      <c r="ITL460" s="143">
        <f t="shared" si="252"/>
        <v>0</v>
      </c>
      <c r="ITM460" s="143">
        <f t="shared" si="252"/>
        <v>0</v>
      </c>
      <c r="ITN460" s="143">
        <f t="shared" si="252"/>
        <v>0</v>
      </c>
      <c r="ITO460" s="143">
        <f t="shared" si="252"/>
        <v>0</v>
      </c>
      <c r="ITP460" s="143">
        <f t="shared" si="252"/>
        <v>0</v>
      </c>
      <c r="ITQ460" s="143">
        <f t="shared" si="252"/>
        <v>0</v>
      </c>
      <c r="ITR460" s="143">
        <f t="shared" si="252"/>
        <v>0</v>
      </c>
      <c r="ITS460" s="143">
        <f t="shared" si="252"/>
        <v>0</v>
      </c>
      <c r="ITT460" s="143">
        <f t="shared" si="252"/>
        <v>0</v>
      </c>
      <c r="ITU460" s="143">
        <f t="shared" si="252"/>
        <v>0</v>
      </c>
      <c r="ITV460" s="143">
        <f t="shared" si="252"/>
        <v>0</v>
      </c>
      <c r="ITW460" s="143">
        <f t="shared" si="252"/>
        <v>0</v>
      </c>
      <c r="ITX460" s="143">
        <f t="shared" si="252"/>
        <v>0</v>
      </c>
      <c r="ITY460" s="143">
        <f t="shared" si="252"/>
        <v>0</v>
      </c>
      <c r="ITZ460" s="143">
        <f t="shared" si="252"/>
        <v>0</v>
      </c>
      <c r="IUA460" s="143">
        <f t="shared" si="252"/>
        <v>0</v>
      </c>
      <c r="IUB460" s="143">
        <f t="shared" si="252"/>
        <v>0</v>
      </c>
      <c r="IUC460" s="143">
        <f t="shared" si="252"/>
        <v>0</v>
      </c>
      <c r="IUD460" s="143">
        <f t="shared" si="252"/>
        <v>0</v>
      </c>
      <c r="IUE460" s="143">
        <f t="shared" si="252"/>
        <v>0</v>
      </c>
      <c r="IUF460" s="143">
        <f t="shared" si="252"/>
        <v>0</v>
      </c>
      <c r="IUG460" s="143">
        <f t="shared" si="252"/>
        <v>0</v>
      </c>
      <c r="IUH460" s="143">
        <f t="shared" si="252"/>
        <v>0</v>
      </c>
      <c r="IUI460" s="143">
        <f t="shared" si="252"/>
        <v>0</v>
      </c>
      <c r="IUJ460" s="143">
        <f t="shared" si="252"/>
        <v>0</v>
      </c>
      <c r="IUK460" s="143">
        <f t="shared" si="252"/>
        <v>0</v>
      </c>
      <c r="IUL460" s="143">
        <f t="shared" si="252"/>
        <v>0</v>
      </c>
      <c r="IUM460" s="143">
        <f t="shared" si="252"/>
        <v>0</v>
      </c>
      <c r="IUN460" s="143">
        <f t="shared" si="252"/>
        <v>0</v>
      </c>
      <c r="IUO460" s="143">
        <f t="shared" si="252"/>
        <v>0</v>
      </c>
      <c r="IUP460" s="143">
        <f t="shared" si="252"/>
        <v>0</v>
      </c>
      <c r="IUQ460" s="143">
        <f t="shared" si="252"/>
        <v>0</v>
      </c>
      <c r="IUR460" s="143">
        <f t="shared" si="252"/>
        <v>0</v>
      </c>
      <c r="IUS460" s="143">
        <f t="shared" si="252"/>
        <v>0</v>
      </c>
      <c r="IUT460" s="143">
        <f t="shared" si="252"/>
        <v>0</v>
      </c>
      <c r="IUU460" s="143">
        <f t="shared" si="252"/>
        <v>0</v>
      </c>
      <c r="IUV460" s="143">
        <f t="shared" si="252"/>
        <v>0</v>
      </c>
      <c r="IUW460" s="143">
        <f t="shared" si="252"/>
        <v>0</v>
      </c>
      <c r="IUX460" s="143">
        <f t="shared" si="252"/>
        <v>0</v>
      </c>
      <c r="IUY460" s="143">
        <f t="shared" si="252"/>
        <v>0</v>
      </c>
      <c r="IUZ460" s="143">
        <f t="shared" si="252"/>
        <v>0</v>
      </c>
      <c r="IVA460" s="143">
        <f t="shared" si="252"/>
        <v>0</v>
      </c>
      <c r="IVB460" s="143">
        <f t="shared" si="252"/>
        <v>0</v>
      </c>
      <c r="IVC460" s="143">
        <f t="shared" si="252"/>
        <v>0</v>
      </c>
      <c r="IVD460" s="143">
        <f t="shared" si="252"/>
        <v>0</v>
      </c>
      <c r="IVE460" s="143">
        <f t="shared" ref="IVE460:IXP460" si="253">IVE436</f>
        <v>0</v>
      </c>
      <c r="IVF460" s="143">
        <f t="shared" si="253"/>
        <v>0</v>
      </c>
      <c r="IVG460" s="143">
        <f t="shared" si="253"/>
        <v>0</v>
      </c>
      <c r="IVH460" s="143">
        <f t="shared" si="253"/>
        <v>0</v>
      </c>
      <c r="IVI460" s="143">
        <f t="shared" si="253"/>
        <v>0</v>
      </c>
      <c r="IVJ460" s="143">
        <f t="shared" si="253"/>
        <v>0</v>
      </c>
      <c r="IVK460" s="143">
        <f t="shared" si="253"/>
        <v>0</v>
      </c>
      <c r="IVL460" s="143">
        <f t="shared" si="253"/>
        <v>0</v>
      </c>
      <c r="IVM460" s="143">
        <f t="shared" si="253"/>
        <v>0</v>
      </c>
      <c r="IVN460" s="143">
        <f t="shared" si="253"/>
        <v>0</v>
      </c>
      <c r="IVO460" s="143">
        <f t="shared" si="253"/>
        <v>0</v>
      </c>
      <c r="IVP460" s="143">
        <f t="shared" si="253"/>
        <v>0</v>
      </c>
      <c r="IVQ460" s="143">
        <f t="shared" si="253"/>
        <v>0</v>
      </c>
      <c r="IVR460" s="143">
        <f t="shared" si="253"/>
        <v>0</v>
      </c>
      <c r="IVS460" s="143">
        <f t="shared" si="253"/>
        <v>0</v>
      </c>
      <c r="IVT460" s="143">
        <f t="shared" si="253"/>
        <v>0</v>
      </c>
      <c r="IVU460" s="143">
        <f t="shared" si="253"/>
        <v>0</v>
      </c>
      <c r="IVV460" s="143">
        <f t="shared" si="253"/>
        <v>0</v>
      </c>
      <c r="IVW460" s="143">
        <f t="shared" si="253"/>
        <v>0</v>
      </c>
      <c r="IVX460" s="143">
        <f t="shared" si="253"/>
        <v>0</v>
      </c>
      <c r="IVY460" s="143">
        <f t="shared" si="253"/>
        <v>0</v>
      </c>
      <c r="IVZ460" s="143">
        <f t="shared" si="253"/>
        <v>0</v>
      </c>
      <c r="IWA460" s="143">
        <f t="shared" si="253"/>
        <v>0</v>
      </c>
      <c r="IWB460" s="143">
        <f t="shared" si="253"/>
        <v>0</v>
      </c>
      <c r="IWC460" s="143">
        <f t="shared" si="253"/>
        <v>0</v>
      </c>
      <c r="IWD460" s="143">
        <f t="shared" si="253"/>
        <v>0</v>
      </c>
      <c r="IWE460" s="143">
        <f t="shared" si="253"/>
        <v>0</v>
      </c>
      <c r="IWF460" s="143">
        <f t="shared" si="253"/>
        <v>0</v>
      </c>
      <c r="IWG460" s="143">
        <f t="shared" si="253"/>
        <v>0</v>
      </c>
      <c r="IWH460" s="143">
        <f t="shared" si="253"/>
        <v>0</v>
      </c>
      <c r="IWI460" s="143">
        <f t="shared" si="253"/>
        <v>0</v>
      </c>
      <c r="IWJ460" s="143">
        <f t="shared" si="253"/>
        <v>0</v>
      </c>
      <c r="IWK460" s="143">
        <f t="shared" si="253"/>
        <v>0</v>
      </c>
      <c r="IWL460" s="143">
        <f t="shared" si="253"/>
        <v>0</v>
      </c>
      <c r="IWM460" s="143">
        <f t="shared" si="253"/>
        <v>0</v>
      </c>
      <c r="IWN460" s="143">
        <f t="shared" si="253"/>
        <v>0</v>
      </c>
      <c r="IWO460" s="143">
        <f t="shared" si="253"/>
        <v>0</v>
      </c>
      <c r="IWP460" s="143">
        <f t="shared" si="253"/>
        <v>0</v>
      </c>
      <c r="IWQ460" s="143">
        <f t="shared" si="253"/>
        <v>0</v>
      </c>
      <c r="IWR460" s="143">
        <f t="shared" si="253"/>
        <v>0</v>
      </c>
      <c r="IWS460" s="143">
        <f t="shared" si="253"/>
        <v>0</v>
      </c>
      <c r="IWT460" s="143">
        <f t="shared" si="253"/>
        <v>0</v>
      </c>
      <c r="IWU460" s="143">
        <f t="shared" si="253"/>
        <v>0</v>
      </c>
      <c r="IWV460" s="143">
        <f t="shared" si="253"/>
        <v>0</v>
      </c>
      <c r="IWW460" s="143">
        <f t="shared" si="253"/>
        <v>0</v>
      </c>
      <c r="IWX460" s="143">
        <f t="shared" si="253"/>
        <v>0</v>
      </c>
      <c r="IWY460" s="143">
        <f t="shared" si="253"/>
        <v>0</v>
      </c>
      <c r="IWZ460" s="143">
        <f t="shared" si="253"/>
        <v>0</v>
      </c>
      <c r="IXA460" s="143">
        <f t="shared" si="253"/>
        <v>0</v>
      </c>
      <c r="IXB460" s="143">
        <f t="shared" si="253"/>
        <v>0</v>
      </c>
      <c r="IXC460" s="143">
        <f t="shared" si="253"/>
        <v>0</v>
      </c>
      <c r="IXD460" s="143">
        <f t="shared" si="253"/>
        <v>0</v>
      </c>
      <c r="IXE460" s="143">
        <f t="shared" si="253"/>
        <v>0</v>
      </c>
      <c r="IXF460" s="143">
        <f t="shared" si="253"/>
        <v>0</v>
      </c>
      <c r="IXG460" s="143">
        <f t="shared" si="253"/>
        <v>0</v>
      </c>
      <c r="IXH460" s="143">
        <f t="shared" si="253"/>
        <v>0</v>
      </c>
      <c r="IXI460" s="143">
        <f t="shared" si="253"/>
        <v>0</v>
      </c>
      <c r="IXJ460" s="143">
        <f t="shared" si="253"/>
        <v>0</v>
      </c>
      <c r="IXK460" s="143">
        <f t="shared" si="253"/>
        <v>0</v>
      </c>
      <c r="IXL460" s="143">
        <f t="shared" si="253"/>
        <v>0</v>
      </c>
      <c r="IXM460" s="143">
        <f t="shared" si="253"/>
        <v>0</v>
      </c>
      <c r="IXN460" s="143">
        <f t="shared" si="253"/>
        <v>0</v>
      </c>
      <c r="IXO460" s="143">
        <f t="shared" si="253"/>
        <v>0</v>
      </c>
      <c r="IXP460" s="143">
        <f t="shared" si="253"/>
        <v>0</v>
      </c>
      <c r="IXQ460" s="143">
        <f t="shared" ref="IXQ460:JAB460" si="254">IXQ436</f>
        <v>0</v>
      </c>
      <c r="IXR460" s="143">
        <f t="shared" si="254"/>
        <v>0</v>
      </c>
      <c r="IXS460" s="143">
        <f t="shared" si="254"/>
        <v>0</v>
      </c>
      <c r="IXT460" s="143">
        <f t="shared" si="254"/>
        <v>0</v>
      </c>
      <c r="IXU460" s="143">
        <f t="shared" si="254"/>
        <v>0</v>
      </c>
      <c r="IXV460" s="143">
        <f t="shared" si="254"/>
        <v>0</v>
      </c>
      <c r="IXW460" s="143">
        <f t="shared" si="254"/>
        <v>0</v>
      </c>
      <c r="IXX460" s="143">
        <f t="shared" si="254"/>
        <v>0</v>
      </c>
      <c r="IXY460" s="143">
        <f t="shared" si="254"/>
        <v>0</v>
      </c>
      <c r="IXZ460" s="143">
        <f t="shared" si="254"/>
        <v>0</v>
      </c>
      <c r="IYA460" s="143">
        <f t="shared" si="254"/>
        <v>0</v>
      </c>
      <c r="IYB460" s="143">
        <f t="shared" si="254"/>
        <v>0</v>
      </c>
      <c r="IYC460" s="143">
        <f t="shared" si="254"/>
        <v>0</v>
      </c>
      <c r="IYD460" s="143">
        <f t="shared" si="254"/>
        <v>0</v>
      </c>
      <c r="IYE460" s="143">
        <f t="shared" si="254"/>
        <v>0</v>
      </c>
      <c r="IYF460" s="143">
        <f t="shared" si="254"/>
        <v>0</v>
      </c>
      <c r="IYG460" s="143">
        <f t="shared" si="254"/>
        <v>0</v>
      </c>
      <c r="IYH460" s="143">
        <f t="shared" si="254"/>
        <v>0</v>
      </c>
      <c r="IYI460" s="143">
        <f t="shared" si="254"/>
        <v>0</v>
      </c>
      <c r="IYJ460" s="143">
        <f t="shared" si="254"/>
        <v>0</v>
      </c>
      <c r="IYK460" s="143">
        <f t="shared" si="254"/>
        <v>0</v>
      </c>
      <c r="IYL460" s="143">
        <f t="shared" si="254"/>
        <v>0</v>
      </c>
      <c r="IYM460" s="143">
        <f t="shared" si="254"/>
        <v>0</v>
      </c>
      <c r="IYN460" s="143">
        <f t="shared" si="254"/>
        <v>0</v>
      </c>
      <c r="IYO460" s="143">
        <f t="shared" si="254"/>
        <v>0</v>
      </c>
      <c r="IYP460" s="143">
        <f t="shared" si="254"/>
        <v>0</v>
      </c>
      <c r="IYQ460" s="143">
        <f t="shared" si="254"/>
        <v>0</v>
      </c>
      <c r="IYR460" s="143">
        <f t="shared" si="254"/>
        <v>0</v>
      </c>
      <c r="IYS460" s="143">
        <f t="shared" si="254"/>
        <v>0</v>
      </c>
      <c r="IYT460" s="143">
        <f t="shared" si="254"/>
        <v>0</v>
      </c>
      <c r="IYU460" s="143">
        <f t="shared" si="254"/>
        <v>0</v>
      </c>
      <c r="IYV460" s="143">
        <f t="shared" si="254"/>
        <v>0</v>
      </c>
      <c r="IYW460" s="143">
        <f t="shared" si="254"/>
        <v>0</v>
      </c>
      <c r="IYX460" s="143">
        <f t="shared" si="254"/>
        <v>0</v>
      </c>
      <c r="IYY460" s="143">
        <f t="shared" si="254"/>
        <v>0</v>
      </c>
      <c r="IYZ460" s="143">
        <f t="shared" si="254"/>
        <v>0</v>
      </c>
      <c r="IZA460" s="143">
        <f t="shared" si="254"/>
        <v>0</v>
      </c>
      <c r="IZB460" s="143">
        <f t="shared" si="254"/>
        <v>0</v>
      </c>
      <c r="IZC460" s="143">
        <f t="shared" si="254"/>
        <v>0</v>
      </c>
      <c r="IZD460" s="143">
        <f t="shared" si="254"/>
        <v>0</v>
      </c>
      <c r="IZE460" s="143">
        <f t="shared" si="254"/>
        <v>0</v>
      </c>
      <c r="IZF460" s="143">
        <f t="shared" si="254"/>
        <v>0</v>
      </c>
      <c r="IZG460" s="143">
        <f t="shared" si="254"/>
        <v>0</v>
      </c>
      <c r="IZH460" s="143">
        <f t="shared" si="254"/>
        <v>0</v>
      </c>
      <c r="IZI460" s="143">
        <f t="shared" si="254"/>
        <v>0</v>
      </c>
      <c r="IZJ460" s="143">
        <f t="shared" si="254"/>
        <v>0</v>
      </c>
      <c r="IZK460" s="143">
        <f t="shared" si="254"/>
        <v>0</v>
      </c>
      <c r="IZL460" s="143">
        <f t="shared" si="254"/>
        <v>0</v>
      </c>
      <c r="IZM460" s="143">
        <f t="shared" si="254"/>
        <v>0</v>
      </c>
      <c r="IZN460" s="143">
        <f t="shared" si="254"/>
        <v>0</v>
      </c>
      <c r="IZO460" s="143">
        <f t="shared" si="254"/>
        <v>0</v>
      </c>
      <c r="IZP460" s="143">
        <f t="shared" si="254"/>
        <v>0</v>
      </c>
      <c r="IZQ460" s="143">
        <f t="shared" si="254"/>
        <v>0</v>
      </c>
      <c r="IZR460" s="143">
        <f t="shared" si="254"/>
        <v>0</v>
      </c>
      <c r="IZS460" s="143">
        <f t="shared" si="254"/>
        <v>0</v>
      </c>
      <c r="IZT460" s="143">
        <f t="shared" si="254"/>
        <v>0</v>
      </c>
      <c r="IZU460" s="143">
        <f t="shared" si="254"/>
        <v>0</v>
      </c>
      <c r="IZV460" s="143">
        <f t="shared" si="254"/>
        <v>0</v>
      </c>
      <c r="IZW460" s="143">
        <f t="shared" si="254"/>
        <v>0</v>
      </c>
      <c r="IZX460" s="143">
        <f t="shared" si="254"/>
        <v>0</v>
      </c>
      <c r="IZY460" s="143">
        <f t="shared" si="254"/>
        <v>0</v>
      </c>
      <c r="IZZ460" s="143">
        <f t="shared" si="254"/>
        <v>0</v>
      </c>
      <c r="JAA460" s="143">
        <f t="shared" si="254"/>
        <v>0</v>
      </c>
      <c r="JAB460" s="143">
        <f t="shared" si="254"/>
        <v>0</v>
      </c>
      <c r="JAC460" s="143">
        <f t="shared" ref="JAC460:JCN460" si="255">JAC436</f>
        <v>0</v>
      </c>
      <c r="JAD460" s="143">
        <f t="shared" si="255"/>
        <v>0</v>
      </c>
      <c r="JAE460" s="143">
        <f t="shared" si="255"/>
        <v>0</v>
      </c>
      <c r="JAF460" s="143">
        <f t="shared" si="255"/>
        <v>0</v>
      </c>
      <c r="JAG460" s="143">
        <f t="shared" si="255"/>
        <v>0</v>
      </c>
      <c r="JAH460" s="143">
        <f t="shared" si="255"/>
        <v>0</v>
      </c>
      <c r="JAI460" s="143">
        <f t="shared" si="255"/>
        <v>0</v>
      </c>
      <c r="JAJ460" s="143">
        <f t="shared" si="255"/>
        <v>0</v>
      </c>
      <c r="JAK460" s="143">
        <f t="shared" si="255"/>
        <v>0</v>
      </c>
      <c r="JAL460" s="143">
        <f t="shared" si="255"/>
        <v>0</v>
      </c>
      <c r="JAM460" s="143">
        <f t="shared" si="255"/>
        <v>0</v>
      </c>
      <c r="JAN460" s="143">
        <f t="shared" si="255"/>
        <v>0</v>
      </c>
      <c r="JAO460" s="143">
        <f t="shared" si="255"/>
        <v>0</v>
      </c>
      <c r="JAP460" s="143">
        <f t="shared" si="255"/>
        <v>0</v>
      </c>
      <c r="JAQ460" s="143">
        <f t="shared" si="255"/>
        <v>0</v>
      </c>
      <c r="JAR460" s="143">
        <f t="shared" si="255"/>
        <v>0</v>
      </c>
      <c r="JAS460" s="143">
        <f t="shared" si="255"/>
        <v>0</v>
      </c>
      <c r="JAT460" s="143">
        <f t="shared" si="255"/>
        <v>0</v>
      </c>
      <c r="JAU460" s="143">
        <f t="shared" si="255"/>
        <v>0</v>
      </c>
      <c r="JAV460" s="143">
        <f t="shared" si="255"/>
        <v>0</v>
      </c>
      <c r="JAW460" s="143">
        <f t="shared" si="255"/>
        <v>0</v>
      </c>
      <c r="JAX460" s="143">
        <f t="shared" si="255"/>
        <v>0</v>
      </c>
      <c r="JAY460" s="143">
        <f t="shared" si="255"/>
        <v>0</v>
      </c>
      <c r="JAZ460" s="143">
        <f t="shared" si="255"/>
        <v>0</v>
      </c>
      <c r="JBA460" s="143">
        <f t="shared" si="255"/>
        <v>0</v>
      </c>
      <c r="JBB460" s="143">
        <f t="shared" si="255"/>
        <v>0</v>
      </c>
      <c r="JBC460" s="143">
        <f t="shared" si="255"/>
        <v>0</v>
      </c>
      <c r="JBD460" s="143">
        <f t="shared" si="255"/>
        <v>0</v>
      </c>
      <c r="JBE460" s="143">
        <f t="shared" si="255"/>
        <v>0</v>
      </c>
      <c r="JBF460" s="143">
        <f t="shared" si="255"/>
        <v>0</v>
      </c>
      <c r="JBG460" s="143">
        <f t="shared" si="255"/>
        <v>0</v>
      </c>
      <c r="JBH460" s="143">
        <f t="shared" si="255"/>
        <v>0</v>
      </c>
      <c r="JBI460" s="143">
        <f t="shared" si="255"/>
        <v>0</v>
      </c>
      <c r="JBJ460" s="143">
        <f t="shared" si="255"/>
        <v>0</v>
      </c>
      <c r="JBK460" s="143">
        <f t="shared" si="255"/>
        <v>0</v>
      </c>
      <c r="JBL460" s="143">
        <f t="shared" si="255"/>
        <v>0</v>
      </c>
      <c r="JBM460" s="143">
        <f t="shared" si="255"/>
        <v>0</v>
      </c>
      <c r="JBN460" s="143">
        <f t="shared" si="255"/>
        <v>0</v>
      </c>
      <c r="JBO460" s="143">
        <f t="shared" si="255"/>
        <v>0</v>
      </c>
      <c r="JBP460" s="143">
        <f t="shared" si="255"/>
        <v>0</v>
      </c>
      <c r="JBQ460" s="143">
        <f t="shared" si="255"/>
        <v>0</v>
      </c>
      <c r="JBR460" s="143">
        <f t="shared" si="255"/>
        <v>0</v>
      </c>
      <c r="JBS460" s="143">
        <f t="shared" si="255"/>
        <v>0</v>
      </c>
      <c r="JBT460" s="143">
        <f t="shared" si="255"/>
        <v>0</v>
      </c>
      <c r="JBU460" s="143">
        <f t="shared" si="255"/>
        <v>0</v>
      </c>
      <c r="JBV460" s="143">
        <f t="shared" si="255"/>
        <v>0</v>
      </c>
      <c r="JBW460" s="143">
        <f t="shared" si="255"/>
        <v>0</v>
      </c>
      <c r="JBX460" s="143">
        <f t="shared" si="255"/>
        <v>0</v>
      </c>
      <c r="JBY460" s="143">
        <f t="shared" si="255"/>
        <v>0</v>
      </c>
      <c r="JBZ460" s="143">
        <f t="shared" si="255"/>
        <v>0</v>
      </c>
      <c r="JCA460" s="143">
        <f t="shared" si="255"/>
        <v>0</v>
      </c>
      <c r="JCB460" s="143">
        <f t="shared" si="255"/>
        <v>0</v>
      </c>
      <c r="JCC460" s="143">
        <f t="shared" si="255"/>
        <v>0</v>
      </c>
      <c r="JCD460" s="143">
        <f t="shared" si="255"/>
        <v>0</v>
      </c>
      <c r="JCE460" s="143">
        <f t="shared" si="255"/>
        <v>0</v>
      </c>
      <c r="JCF460" s="143">
        <f t="shared" si="255"/>
        <v>0</v>
      </c>
      <c r="JCG460" s="143">
        <f t="shared" si="255"/>
        <v>0</v>
      </c>
      <c r="JCH460" s="143">
        <f t="shared" si="255"/>
        <v>0</v>
      </c>
      <c r="JCI460" s="143">
        <f t="shared" si="255"/>
        <v>0</v>
      </c>
      <c r="JCJ460" s="143">
        <f t="shared" si="255"/>
        <v>0</v>
      </c>
      <c r="JCK460" s="143">
        <f t="shared" si="255"/>
        <v>0</v>
      </c>
      <c r="JCL460" s="143">
        <f t="shared" si="255"/>
        <v>0</v>
      </c>
      <c r="JCM460" s="143">
        <f t="shared" si="255"/>
        <v>0</v>
      </c>
      <c r="JCN460" s="143">
        <f t="shared" si="255"/>
        <v>0</v>
      </c>
      <c r="JCO460" s="143">
        <f t="shared" ref="JCO460:JEZ460" si="256">JCO436</f>
        <v>0</v>
      </c>
      <c r="JCP460" s="143">
        <f t="shared" si="256"/>
        <v>0</v>
      </c>
      <c r="JCQ460" s="143">
        <f t="shared" si="256"/>
        <v>0</v>
      </c>
      <c r="JCR460" s="143">
        <f t="shared" si="256"/>
        <v>0</v>
      </c>
      <c r="JCS460" s="143">
        <f t="shared" si="256"/>
        <v>0</v>
      </c>
      <c r="JCT460" s="143">
        <f t="shared" si="256"/>
        <v>0</v>
      </c>
      <c r="JCU460" s="143">
        <f t="shared" si="256"/>
        <v>0</v>
      </c>
      <c r="JCV460" s="143">
        <f t="shared" si="256"/>
        <v>0</v>
      </c>
      <c r="JCW460" s="143">
        <f t="shared" si="256"/>
        <v>0</v>
      </c>
      <c r="JCX460" s="143">
        <f t="shared" si="256"/>
        <v>0</v>
      </c>
      <c r="JCY460" s="143">
        <f t="shared" si="256"/>
        <v>0</v>
      </c>
      <c r="JCZ460" s="143">
        <f t="shared" si="256"/>
        <v>0</v>
      </c>
      <c r="JDA460" s="143">
        <f t="shared" si="256"/>
        <v>0</v>
      </c>
      <c r="JDB460" s="143">
        <f t="shared" si="256"/>
        <v>0</v>
      </c>
      <c r="JDC460" s="143">
        <f t="shared" si="256"/>
        <v>0</v>
      </c>
      <c r="JDD460" s="143">
        <f t="shared" si="256"/>
        <v>0</v>
      </c>
      <c r="JDE460" s="143">
        <f t="shared" si="256"/>
        <v>0</v>
      </c>
      <c r="JDF460" s="143">
        <f t="shared" si="256"/>
        <v>0</v>
      </c>
      <c r="JDG460" s="143">
        <f t="shared" si="256"/>
        <v>0</v>
      </c>
      <c r="JDH460" s="143">
        <f t="shared" si="256"/>
        <v>0</v>
      </c>
      <c r="JDI460" s="143">
        <f t="shared" si="256"/>
        <v>0</v>
      </c>
      <c r="JDJ460" s="143">
        <f t="shared" si="256"/>
        <v>0</v>
      </c>
      <c r="JDK460" s="143">
        <f t="shared" si="256"/>
        <v>0</v>
      </c>
      <c r="JDL460" s="143">
        <f t="shared" si="256"/>
        <v>0</v>
      </c>
      <c r="JDM460" s="143">
        <f t="shared" si="256"/>
        <v>0</v>
      </c>
      <c r="JDN460" s="143">
        <f t="shared" si="256"/>
        <v>0</v>
      </c>
      <c r="JDO460" s="143">
        <f t="shared" si="256"/>
        <v>0</v>
      </c>
      <c r="JDP460" s="143">
        <f t="shared" si="256"/>
        <v>0</v>
      </c>
      <c r="JDQ460" s="143">
        <f t="shared" si="256"/>
        <v>0</v>
      </c>
      <c r="JDR460" s="143">
        <f t="shared" si="256"/>
        <v>0</v>
      </c>
      <c r="JDS460" s="143">
        <f t="shared" si="256"/>
        <v>0</v>
      </c>
      <c r="JDT460" s="143">
        <f t="shared" si="256"/>
        <v>0</v>
      </c>
      <c r="JDU460" s="143">
        <f t="shared" si="256"/>
        <v>0</v>
      </c>
      <c r="JDV460" s="143">
        <f t="shared" si="256"/>
        <v>0</v>
      </c>
      <c r="JDW460" s="143">
        <f t="shared" si="256"/>
        <v>0</v>
      </c>
      <c r="JDX460" s="143">
        <f t="shared" si="256"/>
        <v>0</v>
      </c>
      <c r="JDY460" s="143">
        <f t="shared" si="256"/>
        <v>0</v>
      </c>
      <c r="JDZ460" s="143">
        <f t="shared" si="256"/>
        <v>0</v>
      </c>
      <c r="JEA460" s="143">
        <f t="shared" si="256"/>
        <v>0</v>
      </c>
      <c r="JEB460" s="143">
        <f t="shared" si="256"/>
        <v>0</v>
      </c>
      <c r="JEC460" s="143">
        <f t="shared" si="256"/>
        <v>0</v>
      </c>
      <c r="JED460" s="143">
        <f t="shared" si="256"/>
        <v>0</v>
      </c>
      <c r="JEE460" s="143">
        <f t="shared" si="256"/>
        <v>0</v>
      </c>
      <c r="JEF460" s="143">
        <f t="shared" si="256"/>
        <v>0</v>
      </c>
      <c r="JEG460" s="143">
        <f t="shared" si="256"/>
        <v>0</v>
      </c>
      <c r="JEH460" s="143">
        <f t="shared" si="256"/>
        <v>0</v>
      </c>
      <c r="JEI460" s="143">
        <f t="shared" si="256"/>
        <v>0</v>
      </c>
      <c r="JEJ460" s="143">
        <f t="shared" si="256"/>
        <v>0</v>
      </c>
      <c r="JEK460" s="143">
        <f t="shared" si="256"/>
        <v>0</v>
      </c>
      <c r="JEL460" s="143">
        <f t="shared" si="256"/>
        <v>0</v>
      </c>
      <c r="JEM460" s="143">
        <f t="shared" si="256"/>
        <v>0</v>
      </c>
      <c r="JEN460" s="143">
        <f t="shared" si="256"/>
        <v>0</v>
      </c>
      <c r="JEO460" s="143">
        <f t="shared" si="256"/>
        <v>0</v>
      </c>
      <c r="JEP460" s="143">
        <f t="shared" si="256"/>
        <v>0</v>
      </c>
      <c r="JEQ460" s="143">
        <f t="shared" si="256"/>
        <v>0</v>
      </c>
      <c r="JER460" s="143">
        <f t="shared" si="256"/>
        <v>0</v>
      </c>
      <c r="JES460" s="143">
        <f t="shared" si="256"/>
        <v>0</v>
      </c>
      <c r="JET460" s="143">
        <f t="shared" si="256"/>
        <v>0</v>
      </c>
      <c r="JEU460" s="143">
        <f t="shared" si="256"/>
        <v>0</v>
      </c>
      <c r="JEV460" s="143">
        <f t="shared" si="256"/>
        <v>0</v>
      </c>
      <c r="JEW460" s="143">
        <f t="shared" si="256"/>
        <v>0</v>
      </c>
      <c r="JEX460" s="143">
        <f t="shared" si="256"/>
        <v>0</v>
      </c>
      <c r="JEY460" s="143">
        <f t="shared" si="256"/>
        <v>0</v>
      </c>
      <c r="JEZ460" s="143">
        <f t="shared" si="256"/>
        <v>0</v>
      </c>
      <c r="JFA460" s="143">
        <f t="shared" ref="JFA460:JHL460" si="257">JFA436</f>
        <v>0</v>
      </c>
      <c r="JFB460" s="143">
        <f t="shared" si="257"/>
        <v>0</v>
      </c>
      <c r="JFC460" s="143">
        <f t="shared" si="257"/>
        <v>0</v>
      </c>
      <c r="JFD460" s="143">
        <f t="shared" si="257"/>
        <v>0</v>
      </c>
      <c r="JFE460" s="143">
        <f t="shared" si="257"/>
        <v>0</v>
      </c>
      <c r="JFF460" s="143">
        <f t="shared" si="257"/>
        <v>0</v>
      </c>
      <c r="JFG460" s="143">
        <f t="shared" si="257"/>
        <v>0</v>
      </c>
      <c r="JFH460" s="143">
        <f t="shared" si="257"/>
        <v>0</v>
      </c>
      <c r="JFI460" s="143">
        <f t="shared" si="257"/>
        <v>0</v>
      </c>
      <c r="JFJ460" s="143">
        <f t="shared" si="257"/>
        <v>0</v>
      </c>
      <c r="JFK460" s="143">
        <f t="shared" si="257"/>
        <v>0</v>
      </c>
      <c r="JFL460" s="143">
        <f t="shared" si="257"/>
        <v>0</v>
      </c>
      <c r="JFM460" s="143">
        <f t="shared" si="257"/>
        <v>0</v>
      </c>
      <c r="JFN460" s="143">
        <f t="shared" si="257"/>
        <v>0</v>
      </c>
      <c r="JFO460" s="143">
        <f t="shared" si="257"/>
        <v>0</v>
      </c>
      <c r="JFP460" s="143">
        <f t="shared" si="257"/>
        <v>0</v>
      </c>
      <c r="JFQ460" s="143">
        <f t="shared" si="257"/>
        <v>0</v>
      </c>
      <c r="JFR460" s="143">
        <f t="shared" si="257"/>
        <v>0</v>
      </c>
      <c r="JFS460" s="143">
        <f t="shared" si="257"/>
        <v>0</v>
      </c>
      <c r="JFT460" s="143">
        <f t="shared" si="257"/>
        <v>0</v>
      </c>
      <c r="JFU460" s="143">
        <f t="shared" si="257"/>
        <v>0</v>
      </c>
      <c r="JFV460" s="143">
        <f t="shared" si="257"/>
        <v>0</v>
      </c>
      <c r="JFW460" s="143">
        <f t="shared" si="257"/>
        <v>0</v>
      </c>
      <c r="JFX460" s="143">
        <f t="shared" si="257"/>
        <v>0</v>
      </c>
      <c r="JFY460" s="143">
        <f t="shared" si="257"/>
        <v>0</v>
      </c>
      <c r="JFZ460" s="143">
        <f t="shared" si="257"/>
        <v>0</v>
      </c>
      <c r="JGA460" s="143">
        <f t="shared" si="257"/>
        <v>0</v>
      </c>
      <c r="JGB460" s="143">
        <f t="shared" si="257"/>
        <v>0</v>
      </c>
      <c r="JGC460" s="143">
        <f t="shared" si="257"/>
        <v>0</v>
      </c>
      <c r="JGD460" s="143">
        <f t="shared" si="257"/>
        <v>0</v>
      </c>
      <c r="JGE460" s="143">
        <f t="shared" si="257"/>
        <v>0</v>
      </c>
      <c r="JGF460" s="143">
        <f t="shared" si="257"/>
        <v>0</v>
      </c>
      <c r="JGG460" s="143">
        <f t="shared" si="257"/>
        <v>0</v>
      </c>
      <c r="JGH460" s="143">
        <f t="shared" si="257"/>
        <v>0</v>
      </c>
      <c r="JGI460" s="143">
        <f t="shared" si="257"/>
        <v>0</v>
      </c>
      <c r="JGJ460" s="143">
        <f t="shared" si="257"/>
        <v>0</v>
      </c>
      <c r="JGK460" s="143">
        <f t="shared" si="257"/>
        <v>0</v>
      </c>
      <c r="JGL460" s="143">
        <f t="shared" si="257"/>
        <v>0</v>
      </c>
      <c r="JGM460" s="143">
        <f t="shared" si="257"/>
        <v>0</v>
      </c>
      <c r="JGN460" s="143">
        <f t="shared" si="257"/>
        <v>0</v>
      </c>
      <c r="JGO460" s="143">
        <f t="shared" si="257"/>
        <v>0</v>
      </c>
      <c r="JGP460" s="143">
        <f t="shared" si="257"/>
        <v>0</v>
      </c>
      <c r="JGQ460" s="143">
        <f t="shared" si="257"/>
        <v>0</v>
      </c>
      <c r="JGR460" s="143">
        <f t="shared" si="257"/>
        <v>0</v>
      </c>
      <c r="JGS460" s="143">
        <f t="shared" si="257"/>
        <v>0</v>
      </c>
      <c r="JGT460" s="143">
        <f t="shared" si="257"/>
        <v>0</v>
      </c>
      <c r="JGU460" s="143">
        <f t="shared" si="257"/>
        <v>0</v>
      </c>
      <c r="JGV460" s="143">
        <f t="shared" si="257"/>
        <v>0</v>
      </c>
      <c r="JGW460" s="143">
        <f t="shared" si="257"/>
        <v>0</v>
      </c>
      <c r="JGX460" s="143">
        <f t="shared" si="257"/>
        <v>0</v>
      </c>
      <c r="JGY460" s="143">
        <f t="shared" si="257"/>
        <v>0</v>
      </c>
      <c r="JGZ460" s="143">
        <f t="shared" si="257"/>
        <v>0</v>
      </c>
      <c r="JHA460" s="143">
        <f t="shared" si="257"/>
        <v>0</v>
      </c>
      <c r="JHB460" s="143">
        <f t="shared" si="257"/>
        <v>0</v>
      </c>
      <c r="JHC460" s="143">
        <f t="shared" si="257"/>
        <v>0</v>
      </c>
      <c r="JHD460" s="143">
        <f t="shared" si="257"/>
        <v>0</v>
      </c>
      <c r="JHE460" s="143">
        <f t="shared" si="257"/>
        <v>0</v>
      </c>
      <c r="JHF460" s="143">
        <f t="shared" si="257"/>
        <v>0</v>
      </c>
      <c r="JHG460" s="143">
        <f t="shared" si="257"/>
        <v>0</v>
      </c>
      <c r="JHH460" s="143">
        <f t="shared" si="257"/>
        <v>0</v>
      </c>
      <c r="JHI460" s="143">
        <f t="shared" si="257"/>
        <v>0</v>
      </c>
      <c r="JHJ460" s="143">
        <f t="shared" si="257"/>
        <v>0</v>
      </c>
      <c r="JHK460" s="143">
        <f t="shared" si="257"/>
        <v>0</v>
      </c>
      <c r="JHL460" s="143">
        <f t="shared" si="257"/>
        <v>0</v>
      </c>
      <c r="JHM460" s="143">
        <f t="shared" ref="JHM460:JJX460" si="258">JHM436</f>
        <v>0</v>
      </c>
      <c r="JHN460" s="143">
        <f t="shared" si="258"/>
        <v>0</v>
      </c>
      <c r="JHO460" s="143">
        <f t="shared" si="258"/>
        <v>0</v>
      </c>
      <c r="JHP460" s="143">
        <f t="shared" si="258"/>
        <v>0</v>
      </c>
      <c r="JHQ460" s="143">
        <f t="shared" si="258"/>
        <v>0</v>
      </c>
      <c r="JHR460" s="143">
        <f t="shared" si="258"/>
        <v>0</v>
      </c>
      <c r="JHS460" s="143">
        <f t="shared" si="258"/>
        <v>0</v>
      </c>
      <c r="JHT460" s="143">
        <f t="shared" si="258"/>
        <v>0</v>
      </c>
      <c r="JHU460" s="143">
        <f t="shared" si="258"/>
        <v>0</v>
      </c>
      <c r="JHV460" s="143">
        <f t="shared" si="258"/>
        <v>0</v>
      </c>
      <c r="JHW460" s="143">
        <f t="shared" si="258"/>
        <v>0</v>
      </c>
      <c r="JHX460" s="143">
        <f t="shared" si="258"/>
        <v>0</v>
      </c>
      <c r="JHY460" s="143">
        <f t="shared" si="258"/>
        <v>0</v>
      </c>
      <c r="JHZ460" s="143">
        <f t="shared" si="258"/>
        <v>0</v>
      </c>
      <c r="JIA460" s="143">
        <f t="shared" si="258"/>
        <v>0</v>
      </c>
      <c r="JIB460" s="143">
        <f t="shared" si="258"/>
        <v>0</v>
      </c>
      <c r="JIC460" s="143">
        <f t="shared" si="258"/>
        <v>0</v>
      </c>
      <c r="JID460" s="143">
        <f t="shared" si="258"/>
        <v>0</v>
      </c>
      <c r="JIE460" s="143">
        <f t="shared" si="258"/>
        <v>0</v>
      </c>
      <c r="JIF460" s="143">
        <f t="shared" si="258"/>
        <v>0</v>
      </c>
      <c r="JIG460" s="143">
        <f t="shared" si="258"/>
        <v>0</v>
      </c>
      <c r="JIH460" s="143">
        <f t="shared" si="258"/>
        <v>0</v>
      </c>
      <c r="JII460" s="143">
        <f t="shared" si="258"/>
        <v>0</v>
      </c>
      <c r="JIJ460" s="143">
        <f t="shared" si="258"/>
        <v>0</v>
      </c>
      <c r="JIK460" s="143">
        <f t="shared" si="258"/>
        <v>0</v>
      </c>
      <c r="JIL460" s="143">
        <f t="shared" si="258"/>
        <v>0</v>
      </c>
      <c r="JIM460" s="143">
        <f t="shared" si="258"/>
        <v>0</v>
      </c>
      <c r="JIN460" s="143">
        <f t="shared" si="258"/>
        <v>0</v>
      </c>
      <c r="JIO460" s="143">
        <f t="shared" si="258"/>
        <v>0</v>
      </c>
      <c r="JIP460" s="143">
        <f t="shared" si="258"/>
        <v>0</v>
      </c>
      <c r="JIQ460" s="143">
        <f t="shared" si="258"/>
        <v>0</v>
      </c>
      <c r="JIR460" s="143">
        <f t="shared" si="258"/>
        <v>0</v>
      </c>
      <c r="JIS460" s="143">
        <f t="shared" si="258"/>
        <v>0</v>
      </c>
      <c r="JIT460" s="143">
        <f t="shared" si="258"/>
        <v>0</v>
      </c>
      <c r="JIU460" s="143">
        <f t="shared" si="258"/>
        <v>0</v>
      </c>
      <c r="JIV460" s="143">
        <f t="shared" si="258"/>
        <v>0</v>
      </c>
      <c r="JIW460" s="143">
        <f t="shared" si="258"/>
        <v>0</v>
      </c>
      <c r="JIX460" s="143">
        <f t="shared" si="258"/>
        <v>0</v>
      </c>
      <c r="JIY460" s="143">
        <f t="shared" si="258"/>
        <v>0</v>
      </c>
      <c r="JIZ460" s="143">
        <f t="shared" si="258"/>
        <v>0</v>
      </c>
      <c r="JJA460" s="143">
        <f t="shared" si="258"/>
        <v>0</v>
      </c>
      <c r="JJB460" s="143">
        <f t="shared" si="258"/>
        <v>0</v>
      </c>
      <c r="JJC460" s="143">
        <f t="shared" si="258"/>
        <v>0</v>
      </c>
      <c r="JJD460" s="143">
        <f t="shared" si="258"/>
        <v>0</v>
      </c>
      <c r="JJE460" s="143">
        <f t="shared" si="258"/>
        <v>0</v>
      </c>
      <c r="JJF460" s="143">
        <f t="shared" si="258"/>
        <v>0</v>
      </c>
      <c r="JJG460" s="143">
        <f t="shared" si="258"/>
        <v>0</v>
      </c>
      <c r="JJH460" s="143">
        <f t="shared" si="258"/>
        <v>0</v>
      </c>
      <c r="JJI460" s="143">
        <f t="shared" si="258"/>
        <v>0</v>
      </c>
      <c r="JJJ460" s="143">
        <f t="shared" si="258"/>
        <v>0</v>
      </c>
      <c r="JJK460" s="143">
        <f t="shared" si="258"/>
        <v>0</v>
      </c>
      <c r="JJL460" s="143">
        <f t="shared" si="258"/>
        <v>0</v>
      </c>
      <c r="JJM460" s="143">
        <f t="shared" si="258"/>
        <v>0</v>
      </c>
      <c r="JJN460" s="143">
        <f t="shared" si="258"/>
        <v>0</v>
      </c>
      <c r="JJO460" s="143">
        <f t="shared" si="258"/>
        <v>0</v>
      </c>
      <c r="JJP460" s="143">
        <f t="shared" si="258"/>
        <v>0</v>
      </c>
      <c r="JJQ460" s="143">
        <f t="shared" si="258"/>
        <v>0</v>
      </c>
      <c r="JJR460" s="143">
        <f t="shared" si="258"/>
        <v>0</v>
      </c>
      <c r="JJS460" s="143">
        <f t="shared" si="258"/>
        <v>0</v>
      </c>
      <c r="JJT460" s="143">
        <f t="shared" si="258"/>
        <v>0</v>
      </c>
      <c r="JJU460" s="143">
        <f t="shared" si="258"/>
        <v>0</v>
      </c>
      <c r="JJV460" s="143">
        <f t="shared" si="258"/>
        <v>0</v>
      </c>
      <c r="JJW460" s="143">
        <f t="shared" si="258"/>
        <v>0</v>
      </c>
      <c r="JJX460" s="143">
        <f t="shared" si="258"/>
        <v>0</v>
      </c>
      <c r="JJY460" s="143">
        <f t="shared" ref="JJY460:JMJ460" si="259">JJY436</f>
        <v>0</v>
      </c>
      <c r="JJZ460" s="143">
        <f t="shared" si="259"/>
        <v>0</v>
      </c>
      <c r="JKA460" s="143">
        <f t="shared" si="259"/>
        <v>0</v>
      </c>
      <c r="JKB460" s="143">
        <f t="shared" si="259"/>
        <v>0</v>
      </c>
      <c r="JKC460" s="143">
        <f t="shared" si="259"/>
        <v>0</v>
      </c>
      <c r="JKD460" s="143">
        <f t="shared" si="259"/>
        <v>0</v>
      </c>
      <c r="JKE460" s="143">
        <f t="shared" si="259"/>
        <v>0</v>
      </c>
      <c r="JKF460" s="143">
        <f t="shared" si="259"/>
        <v>0</v>
      </c>
      <c r="JKG460" s="143">
        <f t="shared" si="259"/>
        <v>0</v>
      </c>
      <c r="JKH460" s="143">
        <f t="shared" si="259"/>
        <v>0</v>
      </c>
      <c r="JKI460" s="143">
        <f t="shared" si="259"/>
        <v>0</v>
      </c>
      <c r="JKJ460" s="143">
        <f t="shared" si="259"/>
        <v>0</v>
      </c>
      <c r="JKK460" s="143">
        <f t="shared" si="259"/>
        <v>0</v>
      </c>
      <c r="JKL460" s="143">
        <f t="shared" si="259"/>
        <v>0</v>
      </c>
      <c r="JKM460" s="143">
        <f t="shared" si="259"/>
        <v>0</v>
      </c>
      <c r="JKN460" s="143">
        <f t="shared" si="259"/>
        <v>0</v>
      </c>
      <c r="JKO460" s="143">
        <f t="shared" si="259"/>
        <v>0</v>
      </c>
      <c r="JKP460" s="143">
        <f t="shared" si="259"/>
        <v>0</v>
      </c>
      <c r="JKQ460" s="143">
        <f t="shared" si="259"/>
        <v>0</v>
      </c>
      <c r="JKR460" s="143">
        <f t="shared" si="259"/>
        <v>0</v>
      </c>
      <c r="JKS460" s="143">
        <f t="shared" si="259"/>
        <v>0</v>
      </c>
      <c r="JKT460" s="143">
        <f t="shared" si="259"/>
        <v>0</v>
      </c>
      <c r="JKU460" s="143">
        <f t="shared" si="259"/>
        <v>0</v>
      </c>
      <c r="JKV460" s="143">
        <f t="shared" si="259"/>
        <v>0</v>
      </c>
      <c r="JKW460" s="143">
        <f t="shared" si="259"/>
        <v>0</v>
      </c>
      <c r="JKX460" s="143">
        <f t="shared" si="259"/>
        <v>0</v>
      </c>
      <c r="JKY460" s="143">
        <f t="shared" si="259"/>
        <v>0</v>
      </c>
      <c r="JKZ460" s="143">
        <f t="shared" si="259"/>
        <v>0</v>
      </c>
      <c r="JLA460" s="143">
        <f t="shared" si="259"/>
        <v>0</v>
      </c>
      <c r="JLB460" s="143">
        <f t="shared" si="259"/>
        <v>0</v>
      </c>
      <c r="JLC460" s="143">
        <f t="shared" si="259"/>
        <v>0</v>
      </c>
      <c r="JLD460" s="143">
        <f t="shared" si="259"/>
        <v>0</v>
      </c>
      <c r="JLE460" s="143">
        <f t="shared" si="259"/>
        <v>0</v>
      </c>
      <c r="JLF460" s="143">
        <f t="shared" si="259"/>
        <v>0</v>
      </c>
      <c r="JLG460" s="143">
        <f t="shared" si="259"/>
        <v>0</v>
      </c>
      <c r="JLH460" s="143">
        <f t="shared" si="259"/>
        <v>0</v>
      </c>
      <c r="JLI460" s="143">
        <f t="shared" si="259"/>
        <v>0</v>
      </c>
      <c r="JLJ460" s="143">
        <f t="shared" si="259"/>
        <v>0</v>
      </c>
      <c r="JLK460" s="143">
        <f t="shared" si="259"/>
        <v>0</v>
      </c>
      <c r="JLL460" s="143">
        <f t="shared" si="259"/>
        <v>0</v>
      </c>
      <c r="JLM460" s="143">
        <f t="shared" si="259"/>
        <v>0</v>
      </c>
      <c r="JLN460" s="143">
        <f t="shared" si="259"/>
        <v>0</v>
      </c>
      <c r="JLO460" s="143">
        <f t="shared" si="259"/>
        <v>0</v>
      </c>
      <c r="JLP460" s="143">
        <f t="shared" si="259"/>
        <v>0</v>
      </c>
      <c r="JLQ460" s="143">
        <f t="shared" si="259"/>
        <v>0</v>
      </c>
      <c r="JLR460" s="143">
        <f t="shared" si="259"/>
        <v>0</v>
      </c>
      <c r="JLS460" s="143">
        <f t="shared" si="259"/>
        <v>0</v>
      </c>
      <c r="JLT460" s="143">
        <f t="shared" si="259"/>
        <v>0</v>
      </c>
      <c r="JLU460" s="143">
        <f t="shared" si="259"/>
        <v>0</v>
      </c>
      <c r="JLV460" s="143">
        <f t="shared" si="259"/>
        <v>0</v>
      </c>
      <c r="JLW460" s="143">
        <f t="shared" si="259"/>
        <v>0</v>
      </c>
      <c r="JLX460" s="143">
        <f t="shared" si="259"/>
        <v>0</v>
      </c>
      <c r="JLY460" s="143">
        <f t="shared" si="259"/>
        <v>0</v>
      </c>
      <c r="JLZ460" s="143">
        <f t="shared" si="259"/>
        <v>0</v>
      </c>
      <c r="JMA460" s="143">
        <f t="shared" si="259"/>
        <v>0</v>
      </c>
      <c r="JMB460" s="143">
        <f t="shared" si="259"/>
        <v>0</v>
      </c>
      <c r="JMC460" s="143">
        <f t="shared" si="259"/>
        <v>0</v>
      </c>
      <c r="JMD460" s="143">
        <f t="shared" si="259"/>
        <v>0</v>
      </c>
      <c r="JME460" s="143">
        <f t="shared" si="259"/>
        <v>0</v>
      </c>
      <c r="JMF460" s="143">
        <f t="shared" si="259"/>
        <v>0</v>
      </c>
      <c r="JMG460" s="143">
        <f t="shared" si="259"/>
        <v>0</v>
      </c>
      <c r="JMH460" s="143">
        <f t="shared" si="259"/>
        <v>0</v>
      </c>
      <c r="JMI460" s="143">
        <f t="shared" si="259"/>
        <v>0</v>
      </c>
      <c r="JMJ460" s="143">
        <f t="shared" si="259"/>
        <v>0</v>
      </c>
      <c r="JMK460" s="143">
        <f t="shared" ref="JMK460:JOV460" si="260">JMK436</f>
        <v>0</v>
      </c>
      <c r="JML460" s="143">
        <f t="shared" si="260"/>
        <v>0</v>
      </c>
      <c r="JMM460" s="143">
        <f t="shared" si="260"/>
        <v>0</v>
      </c>
      <c r="JMN460" s="143">
        <f t="shared" si="260"/>
        <v>0</v>
      </c>
      <c r="JMO460" s="143">
        <f t="shared" si="260"/>
        <v>0</v>
      </c>
      <c r="JMP460" s="143">
        <f t="shared" si="260"/>
        <v>0</v>
      </c>
      <c r="JMQ460" s="143">
        <f t="shared" si="260"/>
        <v>0</v>
      </c>
      <c r="JMR460" s="143">
        <f t="shared" si="260"/>
        <v>0</v>
      </c>
      <c r="JMS460" s="143">
        <f t="shared" si="260"/>
        <v>0</v>
      </c>
      <c r="JMT460" s="143">
        <f t="shared" si="260"/>
        <v>0</v>
      </c>
      <c r="JMU460" s="143">
        <f t="shared" si="260"/>
        <v>0</v>
      </c>
      <c r="JMV460" s="143">
        <f t="shared" si="260"/>
        <v>0</v>
      </c>
      <c r="JMW460" s="143">
        <f t="shared" si="260"/>
        <v>0</v>
      </c>
      <c r="JMX460" s="143">
        <f t="shared" si="260"/>
        <v>0</v>
      </c>
      <c r="JMY460" s="143">
        <f t="shared" si="260"/>
        <v>0</v>
      </c>
      <c r="JMZ460" s="143">
        <f t="shared" si="260"/>
        <v>0</v>
      </c>
      <c r="JNA460" s="143">
        <f t="shared" si="260"/>
        <v>0</v>
      </c>
      <c r="JNB460" s="143">
        <f t="shared" si="260"/>
        <v>0</v>
      </c>
      <c r="JNC460" s="143">
        <f t="shared" si="260"/>
        <v>0</v>
      </c>
      <c r="JND460" s="143">
        <f t="shared" si="260"/>
        <v>0</v>
      </c>
      <c r="JNE460" s="143">
        <f t="shared" si="260"/>
        <v>0</v>
      </c>
      <c r="JNF460" s="143">
        <f t="shared" si="260"/>
        <v>0</v>
      </c>
      <c r="JNG460" s="143">
        <f t="shared" si="260"/>
        <v>0</v>
      </c>
      <c r="JNH460" s="143">
        <f t="shared" si="260"/>
        <v>0</v>
      </c>
      <c r="JNI460" s="143">
        <f t="shared" si="260"/>
        <v>0</v>
      </c>
      <c r="JNJ460" s="143">
        <f t="shared" si="260"/>
        <v>0</v>
      </c>
      <c r="JNK460" s="143">
        <f t="shared" si="260"/>
        <v>0</v>
      </c>
      <c r="JNL460" s="143">
        <f t="shared" si="260"/>
        <v>0</v>
      </c>
      <c r="JNM460" s="143">
        <f t="shared" si="260"/>
        <v>0</v>
      </c>
      <c r="JNN460" s="143">
        <f t="shared" si="260"/>
        <v>0</v>
      </c>
      <c r="JNO460" s="143">
        <f t="shared" si="260"/>
        <v>0</v>
      </c>
      <c r="JNP460" s="143">
        <f t="shared" si="260"/>
        <v>0</v>
      </c>
      <c r="JNQ460" s="143">
        <f t="shared" si="260"/>
        <v>0</v>
      </c>
      <c r="JNR460" s="143">
        <f t="shared" si="260"/>
        <v>0</v>
      </c>
      <c r="JNS460" s="143">
        <f t="shared" si="260"/>
        <v>0</v>
      </c>
      <c r="JNT460" s="143">
        <f t="shared" si="260"/>
        <v>0</v>
      </c>
      <c r="JNU460" s="143">
        <f t="shared" si="260"/>
        <v>0</v>
      </c>
      <c r="JNV460" s="143">
        <f t="shared" si="260"/>
        <v>0</v>
      </c>
      <c r="JNW460" s="143">
        <f t="shared" si="260"/>
        <v>0</v>
      </c>
      <c r="JNX460" s="143">
        <f t="shared" si="260"/>
        <v>0</v>
      </c>
      <c r="JNY460" s="143">
        <f t="shared" si="260"/>
        <v>0</v>
      </c>
      <c r="JNZ460" s="143">
        <f t="shared" si="260"/>
        <v>0</v>
      </c>
      <c r="JOA460" s="143">
        <f t="shared" si="260"/>
        <v>0</v>
      </c>
      <c r="JOB460" s="143">
        <f t="shared" si="260"/>
        <v>0</v>
      </c>
      <c r="JOC460" s="143">
        <f t="shared" si="260"/>
        <v>0</v>
      </c>
      <c r="JOD460" s="143">
        <f t="shared" si="260"/>
        <v>0</v>
      </c>
      <c r="JOE460" s="143">
        <f t="shared" si="260"/>
        <v>0</v>
      </c>
      <c r="JOF460" s="143">
        <f t="shared" si="260"/>
        <v>0</v>
      </c>
      <c r="JOG460" s="143">
        <f t="shared" si="260"/>
        <v>0</v>
      </c>
      <c r="JOH460" s="143">
        <f t="shared" si="260"/>
        <v>0</v>
      </c>
      <c r="JOI460" s="143">
        <f t="shared" si="260"/>
        <v>0</v>
      </c>
      <c r="JOJ460" s="143">
        <f t="shared" si="260"/>
        <v>0</v>
      </c>
      <c r="JOK460" s="143">
        <f t="shared" si="260"/>
        <v>0</v>
      </c>
      <c r="JOL460" s="143">
        <f t="shared" si="260"/>
        <v>0</v>
      </c>
      <c r="JOM460" s="143">
        <f t="shared" si="260"/>
        <v>0</v>
      </c>
      <c r="JON460" s="143">
        <f t="shared" si="260"/>
        <v>0</v>
      </c>
      <c r="JOO460" s="143">
        <f t="shared" si="260"/>
        <v>0</v>
      </c>
      <c r="JOP460" s="143">
        <f t="shared" si="260"/>
        <v>0</v>
      </c>
      <c r="JOQ460" s="143">
        <f t="shared" si="260"/>
        <v>0</v>
      </c>
      <c r="JOR460" s="143">
        <f t="shared" si="260"/>
        <v>0</v>
      </c>
      <c r="JOS460" s="143">
        <f t="shared" si="260"/>
        <v>0</v>
      </c>
      <c r="JOT460" s="143">
        <f t="shared" si="260"/>
        <v>0</v>
      </c>
      <c r="JOU460" s="143">
        <f t="shared" si="260"/>
        <v>0</v>
      </c>
      <c r="JOV460" s="143">
        <f t="shared" si="260"/>
        <v>0</v>
      </c>
      <c r="JOW460" s="143">
        <f t="shared" ref="JOW460:JRH460" si="261">JOW436</f>
        <v>0</v>
      </c>
      <c r="JOX460" s="143">
        <f t="shared" si="261"/>
        <v>0</v>
      </c>
      <c r="JOY460" s="143">
        <f t="shared" si="261"/>
        <v>0</v>
      </c>
      <c r="JOZ460" s="143">
        <f t="shared" si="261"/>
        <v>0</v>
      </c>
      <c r="JPA460" s="143">
        <f t="shared" si="261"/>
        <v>0</v>
      </c>
      <c r="JPB460" s="143">
        <f t="shared" si="261"/>
        <v>0</v>
      </c>
      <c r="JPC460" s="143">
        <f t="shared" si="261"/>
        <v>0</v>
      </c>
      <c r="JPD460" s="143">
        <f t="shared" si="261"/>
        <v>0</v>
      </c>
      <c r="JPE460" s="143">
        <f t="shared" si="261"/>
        <v>0</v>
      </c>
      <c r="JPF460" s="143">
        <f t="shared" si="261"/>
        <v>0</v>
      </c>
      <c r="JPG460" s="143">
        <f t="shared" si="261"/>
        <v>0</v>
      </c>
      <c r="JPH460" s="143">
        <f t="shared" si="261"/>
        <v>0</v>
      </c>
      <c r="JPI460" s="143">
        <f t="shared" si="261"/>
        <v>0</v>
      </c>
      <c r="JPJ460" s="143">
        <f t="shared" si="261"/>
        <v>0</v>
      </c>
      <c r="JPK460" s="143">
        <f t="shared" si="261"/>
        <v>0</v>
      </c>
      <c r="JPL460" s="143">
        <f t="shared" si="261"/>
        <v>0</v>
      </c>
      <c r="JPM460" s="143">
        <f t="shared" si="261"/>
        <v>0</v>
      </c>
      <c r="JPN460" s="143">
        <f t="shared" si="261"/>
        <v>0</v>
      </c>
      <c r="JPO460" s="143">
        <f t="shared" si="261"/>
        <v>0</v>
      </c>
      <c r="JPP460" s="143">
        <f t="shared" si="261"/>
        <v>0</v>
      </c>
      <c r="JPQ460" s="143">
        <f t="shared" si="261"/>
        <v>0</v>
      </c>
      <c r="JPR460" s="143">
        <f t="shared" si="261"/>
        <v>0</v>
      </c>
      <c r="JPS460" s="143">
        <f t="shared" si="261"/>
        <v>0</v>
      </c>
      <c r="JPT460" s="143">
        <f t="shared" si="261"/>
        <v>0</v>
      </c>
      <c r="JPU460" s="143">
        <f t="shared" si="261"/>
        <v>0</v>
      </c>
      <c r="JPV460" s="143">
        <f t="shared" si="261"/>
        <v>0</v>
      </c>
      <c r="JPW460" s="143">
        <f t="shared" si="261"/>
        <v>0</v>
      </c>
      <c r="JPX460" s="143">
        <f t="shared" si="261"/>
        <v>0</v>
      </c>
      <c r="JPY460" s="143">
        <f t="shared" si="261"/>
        <v>0</v>
      </c>
      <c r="JPZ460" s="143">
        <f t="shared" si="261"/>
        <v>0</v>
      </c>
      <c r="JQA460" s="143">
        <f t="shared" si="261"/>
        <v>0</v>
      </c>
      <c r="JQB460" s="143">
        <f t="shared" si="261"/>
        <v>0</v>
      </c>
      <c r="JQC460" s="143">
        <f t="shared" si="261"/>
        <v>0</v>
      </c>
      <c r="JQD460" s="143">
        <f t="shared" si="261"/>
        <v>0</v>
      </c>
      <c r="JQE460" s="143">
        <f t="shared" si="261"/>
        <v>0</v>
      </c>
      <c r="JQF460" s="143">
        <f t="shared" si="261"/>
        <v>0</v>
      </c>
      <c r="JQG460" s="143">
        <f t="shared" si="261"/>
        <v>0</v>
      </c>
      <c r="JQH460" s="143">
        <f t="shared" si="261"/>
        <v>0</v>
      </c>
      <c r="JQI460" s="143">
        <f t="shared" si="261"/>
        <v>0</v>
      </c>
      <c r="JQJ460" s="143">
        <f t="shared" si="261"/>
        <v>0</v>
      </c>
      <c r="JQK460" s="143">
        <f t="shared" si="261"/>
        <v>0</v>
      </c>
      <c r="JQL460" s="143">
        <f t="shared" si="261"/>
        <v>0</v>
      </c>
      <c r="JQM460" s="143">
        <f t="shared" si="261"/>
        <v>0</v>
      </c>
      <c r="JQN460" s="143">
        <f t="shared" si="261"/>
        <v>0</v>
      </c>
      <c r="JQO460" s="143">
        <f t="shared" si="261"/>
        <v>0</v>
      </c>
      <c r="JQP460" s="143">
        <f t="shared" si="261"/>
        <v>0</v>
      </c>
      <c r="JQQ460" s="143">
        <f t="shared" si="261"/>
        <v>0</v>
      </c>
      <c r="JQR460" s="143">
        <f t="shared" si="261"/>
        <v>0</v>
      </c>
      <c r="JQS460" s="143">
        <f t="shared" si="261"/>
        <v>0</v>
      </c>
      <c r="JQT460" s="143">
        <f t="shared" si="261"/>
        <v>0</v>
      </c>
      <c r="JQU460" s="143">
        <f t="shared" si="261"/>
        <v>0</v>
      </c>
      <c r="JQV460" s="143">
        <f t="shared" si="261"/>
        <v>0</v>
      </c>
      <c r="JQW460" s="143">
        <f t="shared" si="261"/>
        <v>0</v>
      </c>
      <c r="JQX460" s="143">
        <f t="shared" si="261"/>
        <v>0</v>
      </c>
      <c r="JQY460" s="143">
        <f t="shared" si="261"/>
        <v>0</v>
      </c>
      <c r="JQZ460" s="143">
        <f t="shared" si="261"/>
        <v>0</v>
      </c>
      <c r="JRA460" s="143">
        <f t="shared" si="261"/>
        <v>0</v>
      </c>
      <c r="JRB460" s="143">
        <f t="shared" si="261"/>
        <v>0</v>
      </c>
      <c r="JRC460" s="143">
        <f t="shared" si="261"/>
        <v>0</v>
      </c>
      <c r="JRD460" s="143">
        <f t="shared" si="261"/>
        <v>0</v>
      </c>
      <c r="JRE460" s="143">
        <f t="shared" si="261"/>
        <v>0</v>
      </c>
      <c r="JRF460" s="143">
        <f t="shared" si="261"/>
        <v>0</v>
      </c>
      <c r="JRG460" s="143">
        <f t="shared" si="261"/>
        <v>0</v>
      </c>
      <c r="JRH460" s="143">
        <f t="shared" si="261"/>
        <v>0</v>
      </c>
      <c r="JRI460" s="143">
        <f t="shared" ref="JRI460:JTT460" si="262">JRI436</f>
        <v>0</v>
      </c>
      <c r="JRJ460" s="143">
        <f t="shared" si="262"/>
        <v>0</v>
      </c>
      <c r="JRK460" s="143">
        <f t="shared" si="262"/>
        <v>0</v>
      </c>
      <c r="JRL460" s="143">
        <f t="shared" si="262"/>
        <v>0</v>
      </c>
      <c r="JRM460" s="143">
        <f t="shared" si="262"/>
        <v>0</v>
      </c>
      <c r="JRN460" s="143">
        <f t="shared" si="262"/>
        <v>0</v>
      </c>
      <c r="JRO460" s="143">
        <f t="shared" si="262"/>
        <v>0</v>
      </c>
      <c r="JRP460" s="143">
        <f t="shared" si="262"/>
        <v>0</v>
      </c>
      <c r="JRQ460" s="143">
        <f t="shared" si="262"/>
        <v>0</v>
      </c>
      <c r="JRR460" s="143">
        <f t="shared" si="262"/>
        <v>0</v>
      </c>
      <c r="JRS460" s="143">
        <f t="shared" si="262"/>
        <v>0</v>
      </c>
      <c r="JRT460" s="143">
        <f t="shared" si="262"/>
        <v>0</v>
      </c>
      <c r="JRU460" s="143">
        <f t="shared" si="262"/>
        <v>0</v>
      </c>
      <c r="JRV460" s="143">
        <f t="shared" si="262"/>
        <v>0</v>
      </c>
      <c r="JRW460" s="143">
        <f t="shared" si="262"/>
        <v>0</v>
      </c>
      <c r="JRX460" s="143">
        <f t="shared" si="262"/>
        <v>0</v>
      </c>
      <c r="JRY460" s="143">
        <f t="shared" si="262"/>
        <v>0</v>
      </c>
      <c r="JRZ460" s="143">
        <f t="shared" si="262"/>
        <v>0</v>
      </c>
      <c r="JSA460" s="143">
        <f t="shared" si="262"/>
        <v>0</v>
      </c>
      <c r="JSB460" s="143">
        <f t="shared" si="262"/>
        <v>0</v>
      </c>
      <c r="JSC460" s="143">
        <f t="shared" si="262"/>
        <v>0</v>
      </c>
      <c r="JSD460" s="143">
        <f t="shared" si="262"/>
        <v>0</v>
      </c>
      <c r="JSE460" s="143">
        <f t="shared" si="262"/>
        <v>0</v>
      </c>
      <c r="JSF460" s="143">
        <f t="shared" si="262"/>
        <v>0</v>
      </c>
      <c r="JSG460" s="143">
        <f t="shared" si="262"/>
        <v>0</v>
      </c>
      <c r="JSH460" s="143">
        <f t="shared" si="262"/>
        <v>0</v>
      </c>
      <c r="JSI460" s="143">
        <f t="shared" si="262"/>
        <v>0</v>
      </c>
      <c r="JSJ460" s="143">
        <f t="shared" si="262"/>
        <v>0</v>
      </c>
      <c r="JSK460" s="143">
        <f t="shared" si="262"/>
        <v>0</v>
      </c>
      <c r="JSL460" s="143">
        <f t="shared" si="262"/>
        <v>0</v>
      </c>
      <c r="JSM460" s="143">
        <f t="shared" si="262"/>
        <v>0</v>
      </c>
      <c r="JSN460" s="143">
        <f t="shared" si="262"/>
        <v>0</v>
      </c>
      <c r="JSO460" s="143">
        <f t="shared" si="262"/>
        <v>0</v>
      </c>
      <c r="JSP460" s="143">
        <f t="shared" si="262"/>
        <v>0</v>
      </c>
      <c r="JSQ460" s="143">
        <f t="shared" si="262"/>
        <v>0</v>
      </c>
      <c r="JSR460" s="143">
        <f t="shared" si="262"/>
        <v>0</v>
      </c>
      <c r="JSS460" s="143">
        <f t="shared" si="262"/>
        <v>0</v>
      </c>
      <c r="JST460" s="143">
        <f t="shared" si="262"/>
        <v>0</v>
      </c>
      <c r="JSU460" s="143">
        <f t="shared" si="262"/>
        <v>0</v>
      </c>
      <c r="JSV460" s="143">
        <f t="shared" si="262"/>
        <v>0</v>
      </c>
      <c r="JSW460" s="143">
        <f t="shared" si="262"/>
        <v>0</v>
      </c>
      <c r="JSX460" s="143">
        <f t="shared" si="262"/>
        <v>0</v>
      </c>
      <c r="JSY460" s="143">
        <f t="shared" si="262"/>
        <v>0</v>
      </c>
      <c r="JSZ460" s="143">
        <f t="shared" si="262"/>
        <v>0</v>
      </c>
      <c r="JTA460" s="143">
        <f t="shared" si="262"/>
        <v>0</v>
      </c>
      <c r="JTB460" s="143">
        <f t="shared" si="262"/>
        <v>0</v>
      </c>
      <c r="JTC460" s="143">
        <f t="shared" si="262"/>
        <v>0</v>
      </c>
      <c r="JTD460" s="143">
        <f t="shared" si="262"/>
        <v>0</v>
      </c>
      <c r="JTE460" s="143">
        <f t="shared" si="262"/>
        <v>0</v>
      </c>
      <c r="JTF460" s="143">
        <f t="shared" si="262"/>
        <v>0</v>
      </c>
      <c r="JTG460" s="143">
        <f t="shared" si="262"/>
        <v>0</v>
      </c>
      <c r="JTH460" s="143">
        <f t="shared" si="262"/>
        <v>0</v>
      </c>
      <c r="JTI460" s="143">
        <f t="shared" si="262"/>
        <v>0</v>
      </c>
      <c r="JTJ460" s="143">
        <f t="shared" si="262"/>
        <v>0</v>
      </c>
      <c r="JTK460" s="143">
        <f t="shared" si="262"/>
        <v>0</v>
      </c>
      <c r="JTL460" s="143">
        <f t="shared" si="262"/>
        <v>0</v>
      </c>
      <c r="JTM460" s="143">
        <f t="shared" si="262"/>
        <v>0</v>
      </c>
      <c r="JTN460" s="143">
        <f t="shared" si="262"/>
        <v>0</v>
      </c>
      <c r="JTO460" s="143">
        <f t="shared" si="262"/>
        <v>0</v>
      </c>
      <c r="JTP460" s="143">
        <f t="shared" si="262"/>
        <v>0</v>
      </c>
      <c r="JTQ460" s="143">
        <f t="shared" si="262"/>
        <v>0</v>
      </c>
      <c r="JTR460" s="143">
        <f t="shared" si="262"/>
        <v>0</v>
      </c>
      <c r="JTS460" s="143">
        <f t="shared" si="262"/>
        <v>0</v>
      </c>
      <c r="JTT460" s="143">
        <f t="shared" si="262"/>
        <v>0</v>
      </c>
      <c r="JTU460" s="143">
        <f t="shared" ref="JTU460:JWF460" si="263">JTU436</f>
        <v>0</v>
      </c>
      <c r="JTV460" s="143">
        <f t="shared" si="263"/>
        <v>0</v>
      </c>
      <c r="JTW460" s="143">
        <f t="shared" si="263"/>
        <v>0</v>
      </c>
      <c r="JTX460" s="143">
        <f t="shared" si="263"/>
        <v>0</v>
      </c>
      <c r="JTY460" s="143">
        <f t="shared" si="263"/>
        <v>0</v>
      </c>
      <c r="JTZ460" s="143">
        <f t="shared" si="263"/>
        <v>0</v>
      </c>
      <c r="JUA460" s="143">
        <f t="shared" si="263"/>
        <v>0</v>
      </c>
      <c r="JUB460" s="143">
        <f t="shared" si="263"/>
        <v>0</v>
      </c>
      <c r="JUC460" s="143">
        <f t="shared" si="263"/>
        <v>0</v>
      </c>
      <c r="JUD460" s="143">
        <f t="shared" si="263"/>
        <v>0</v>
      </c>
      <c r="JUE460" s="143">
        <f t="shared" si="263"/>
        <v>0</v>
      </c>
      <c r="JUF460" s="143">
        <f t="shared" si="263"/>
        <v>0</v>
      </c>
      <c r="JUG460" s="143">
        <f t="shared" si="263"/>
        <v>0</v>
      </c>
      <c r="JUH460" s="143">
        <f t="shared" si="263"/>
        <v>0</v>
      </c>
      <c r="JUI460" s="143">
        <f t="shared" si="263"/>
        <v>0</v>
      </c>
      <c r="JUJ460" s="143">
        <f t="shared" si="263"/>
        <v>0</v>
      </c>
      <c r="JUK460" s="143">
        <f t="shared" si="263"/>
        <v>0</v>
      </c>
      <c r="JUL460" s="143">
        <f t="shared" si="263"/>
        <v>0</v>
      </c>
      <c r="JUM460" s="143">
        <f t="shared" si="263"/>
        <v>0</v>
      </c>
      <c r="JUN460" s="143">
        <f t="shared" si="263"/>
        <v>0</v>
      </c>
      <c r="JUO460" s="143">
        <f t="shared" si="263"/>
        <v>0</v>
      </c>
      <c r="JUP460" s="143">
        <f t="shared" si="263"/>
        <v>0</v>
      </c>
      <c r="JUQ460" s="143">
        <f t="shared" si="263"/>
        <v>0</v>
      </c>
      <c r="JUR460" s="143">
        <f t="shared" si="263"/>
        <v>0</v>
      </c>
      <c r="JUS460" s="143">
        <f t="shared" si="263"/>
        <v>0</v>
      </c>
      <c r="JUT460" s="143">
        <f t="shared" si="263"/>
        <v>0</v>
      </c>
      <c r="JUU460" s="143">
        <f t="shared" si="263"/>
        <v>0</v>
      </c>
      <c r="JUV460" s="143">
        <f t="shared" si="263"/>
        <v>0</v>
      </c>
      <c r="JUW460" s="143">
        <f t="shared" si="263"/>
        <v>0</v>
      </c>
      <c r="JUX460" s="143">
        <f t="shared" si="263"/>
        <v>0</v>
      </c>
      <c r="JUY460" s="143">
        <f t="shared" si="263"/>
        <v>0</v>
      </c>
      <c r="JUZ460" s="143">
        <f t="shared" si="263"/>
        <v>0</v>
      </c>
      <c r="JVA460" s="143">
        <f t="shared" si="263"/>
        <v>0</v>
      </c>
      <c r="JVB460" s="143">
        <f t="shared" si="263"/>
        <v>0</v>
      </c>
      <c r="JVC460" s="143">
        <f t="shared" si="263"/>
        <v>0</v>
      </c>
      <c r="JVD460" s="143">
        <f t="shared" si="263"/>
        <v>0</v>
      </c>
      <c r="JVE460" s="143">
        <f t="shared" si="263"/>
        <v>0</v>
      </c>
      <c r="JVF460" s="143">
        <f t="shared" si="263"/>
        <v>0</v>
      </c>
      <c r="JVG460" s="143">
        <f t="shared" si="263"/>
        <v>0</v>
      </c>
      <c r="JVH460" s="143">
        <f t="shared" si="263"/>
        <v>0</v>
      </c>
      <c r="JVI460" s="143">
        <f t="shared" si="263"/>
        <v>0</v>
      </c>
      <c r="JVJ460" s="143">
        <f t="shared" si="263"/>
        <v>0</v>
      </c>
      <c r="JVK460" s="143">
        <f t="shared" si="263"/>
        <v>0</v>
      </c>
      <c r="JVL460" s="143">
        <f t="shared" si="263"/>
        <v>0</v>
      </c>
      <c r="JVM460" s="143">
        <f t="shared" si="263"/>
        <v>0</v>
      </c>
      <c r="JVN460" s="143">
        <f t="shared" si="263"/>
        <v>0</v>
      </c>
      <c r="JVO460" s="143">
        <f t="shared" si="263"/>
        <v>0</v>
      </c>
      <c r="JVP460" s="143">
        <f t="shared" si="263"/>
        <v>0</v>
      </c>
      <c r="JVQ460" s="143">
        <f t="shared" si="263"/>
        <v>0</v>
      </c>
      <c r="JVR460" s="143">
        <f t="shared" si="263"/>
        <v>0</v>
      </c>
      <c r="JVS460" s="143">
        <f t="shared" si="263"/>
        <v>0</v>
      </c>
      <c r="JVT460" s="143">
        <f t="shared" si="263"/>
        <v>0</v>
      </c>
      <c r="JVU460" s="143">
        <f t="shared" si="263"/>
        <v>0</v>
      </c>
      <c r="JVV460" s="143">
        <f t="shared" si="263"/>
        <v>0</v>
      </c>
      <c r="JVW460" s="143">
        <f t="shared" si="263"/>
        <v>0</v>
      </c>
      <c r="JVX460" s="143">
        <f t="shared" si="263"/>
        <v>0</v>
      </c>
      <c r="JVY460" s="143">
        <f t="shared" si="263"/>
        <v>0</v>
      </c>
      <c r="JVZ460" s="143">
        <f t="shared" si="263"/>
        <v>0</v>
      </c>
      <c r="JWA460" s="143">
        <f t="shared" si="263"/>
        <v>0</v>
      </c>
      <c r="JWB460" s="143">
        <f t="shared" si="263"/>
        <v>0</v>
      </c>
      <c r="JWC460" s="143">
        <f t="shared" si="263"/>
        <v>0</v>
      </c>
      <c r="JWD460" s="143">
        <f t="shared" si="263"/>
        <v>0</v>
      </c>
      <c r="JWE460" s="143">
        <f t="shared" si="263"/>
        <v>0</v>
      </c>
      <c r="JWF460" s="143">
        <f t="shared" si="263"/>
        <v>0</v>
      </c>
      <c r="JWG460" s="143">
        <f t="shared" ref="JWG460:JYR460" si="264">JWG436</f>
        <v>0</v>
      </c>
      <c r="JWH460" s="143">
        <f t="shared" si="264"/>
        <v>0</v>
      </c>
      <c r="JWI460" s="143">
        <f t="shared" si="264"/>
        <v>0</v>
      </c>
      <c r="JWJ460" s="143">
        <f t="shared" si="264"/>
        <v>0</v>
      </c>
      <c r="JWK460" s="143">
        <f t="shared" si="264"/>
        <v>0</v>
      </c>
      <c r="JWL460" s="143">
        <f t="shared" si="264"/>
        <v>0</v>
      </c>
      <c r="JWM460" s="143">
        <f t="shared" si="264"/>
        <v>0</v>
      </c>
      <c r="JWN460" s="143">
        <f t="shared" si="264"/>
        <v>0</v>
      </c>
      <c r="JWO460" s="143">
        <f t="shared" si="264"/>
        <v>0</v>
      </c>
      <c r="JWP460" s="143">
        <f t="shared" si="264"/>
        <v>0</v>
      </c>
      <c r="JWQ460" s="143">
        <f t="shared" si="264"/>
        <v>0</v>
      </c>
      <c r="JWR460" s="143">
        <f t="shared" si="264"/>
        <v>0</v>
      </c>
      <c r="JWS460" s="143">
        <f t="shared" si="264"/>
        <v>0</v>
      </c>
      <c r="JWT460" s="143">
        <f t="shared" si="264"/>
        <v>0</v>
      </c>
      <c r="JWU460" s="143">
        <f t="shared" si="264"/>
        <v>0</v>
      </c>
      <c r="JWV460" s="143">
        <f t="shared" si="264"/>
        <v>0</v>
      </c>
      <c r="JWW460" s="143">
        <f t="shared" si="264"/>
        <v>0</v>
      </c>
      <c r="JWX460" s="143">
        <f t="shared" si="264"/>
        <v>0</v>
      </c>
      <c r="JWY460" s="143">
        <f t="shared" si="264"/>
        <v>0</v>
      </c>
      <c r="JWZ460" s="143">
        <f t="shared" si="264"/>
        <v>0</v>
      </c>
      <c r="JXA460" s="143">
        <f t="shared" si="264"/>
        <v>0</v>
      </c>
      <c r="JXB460" s="143">
        <f t="shared" si="264"/>
        <v>0</v>
      </c>
      <c r="JXC460" s="143">
        <f t="shared" si="264"/>
        <v>0</v>
      </c>
      <c r="JXD460" s="143">
        <f t="shared" si="264"/>
        <v>0</v>
      </c>
      <c r="JXE460" s="143">
        <f t="shared" si="264"/>
        <v>0</v>
      </c>
      <c r="JXF460" s="143">
        <f t="shared" si="264"/>
        <v>0</v>
      </c>
      <c r="JXG460" s="143">
        <f t="shared" si="264"/>
        <v>0</v>
      </c>
      <c r="JXH460" s="143">
        <f t="shared" si="264"/>
        <v>0</v>
      </c>
      <c r="JXI460" s="143">
        <f t="shared" si="264"/>
        <v>0</v>
      </c>
      <c r="JXJ460" s="143">
        <f t="shared" si="264"/>
        <v>0</v>
      </c>
      <c r="JXK460" s="143">
        <f t="shared" si="264"/>
        <v>0</v>
      </c>
      <c r="JXL460" s="143">
        <f t="shared" si="264"/>
        <v>0</v>
      </c>
      <c r="JXM460" s="143">
        <f t="shared" si="264"/>
        <v>0</v>
      </c>
      <c r="JXN460" s="143">
        <f t="shared" si="264"/>
        <v>0</v>
      </c>
      <c r="JXO460" s="143">
        <f t="shared" si="264"/>
        <v>0</v>
      </c>
      <c r="JXP460" s="143">
        <f t="shared" si="264"/>
        <v>0</v>
      </c>
      <c r="JXQ460" s="143">
        <f t="shared" si="264"/>
        <v>0</v>
      </c>
      <c r="JXR460" s="143">
        <f t="shared" si="264"/>
        <v>0</v>
      </c>
      <c r="JXS460" s="143">
        <f t="shared" si="264"/>
        <v>0</v>
      </c>
      <c r="JXT460" s="143">
        <f t="shared" si="264"/>
        <v>0</v>
      </c>
      <c r="JXU460" s="143">
        <f t="shared" si="264"/>
        <v>0</v>
      </c>
      <c r="JXV460" s="143">
        <f t="shared" si="264"/>
        <v>0</v>
      </c>
      <c r="JXW460" s="143">
        <f t="shared" si="264"/>
        <v>0</v>
      </c>
      <c r="JXX460" s="143">
        <f t="shared" si="264"/>
        <v>0</v>
      </c>
      <c r="JXY460" s="143">
        <f t="shared" si="264"/>
        <v>0</v>
      </c>
      <c r="JXZ460" s="143">
        <f t="shared" si="264"/>
        <v>0</v>
      </c>
      <c r="JYA460" s="143">
        <f t="shared" si="264"/>
        <v>0</v>
      </c>
      <c r="JYB460" s="143">
        <f t="shared" si="264"/>
        <v>0</v>
      </c>
      <c r="JYC460" s="143">
        <f t="shared" si="264"/>
        <v>0</v>
      </c>
      <c r="JYD460" s="143">
        <f t="shared" si="264"/>
        <v>0</v>
      </c>
      <c r="JYE460" s="143">
        <f t="shared" si="264"/>
        <v>0</v>
      </c>
      <c r="JYF460" s="143">
        <f t="shared" si="264"/>
        <v>0</v>
      </c>
      <c r="JYG460" s="143">
        <f t="shared" si="264"/>
        <v>0</v>
      </c>
      <c r="JYH460" s="143">
        <f t="shared" si="264"/>
        <v>0</v>
      </c>
      <c r="JYI460" s="143">
        <f t="shared" si="264"/>
        <v>0</v>
      </c>
      <c r="JYJ460" s="143">
        <f t="shared" si="264"/>
        <v>0</v>
      </c>
      <c r="JYK460" s="143">
        <f t="shared" si="264"/>
        <v>0</v>
      </c>
      <c r="JYL460" s="143">
        <f t="shared" si="264"/>
        <v>0</v>
      </c>
      <c r="JYM460" s="143">
        <f t="shared" si="264"/>
        <v>0</v>
      </c>
      <c r="JYN460" s="143">
        <f t="shared" si="264"/>
        <v>0</v>
      </c>
      <c r="JYO460" s="143">
        <f t="shared" si="264"/>
        <v>0</v>
      </c>
      <c r="JYP460" s="143">
        <f t="shared" si="264"/>
        <v>0</v>
      </c>
      <c r="JYQ460" s="143">
        <f t="shared" si="264"/>
        <v>0</v>
      </c>
      <c r="JYR460" s="143">
        <f t="shared" si="264"/>
        <v>0</v>
      </c>
      <c r="JYS460" s="143">
        <f t="shared" ref="JYS460:KBD460" si="265">JYS436</f>
        <v>0</v>
      </c>
      <c r="JYT460" s="143">
        <f t="shared" si="265"/>
        <v>0</v>
      </c>
      <c r="JYU460" s="143">
        <f t="shared" si="265"/>
        <v>0</v>
      </c>
      <c r="JYV460" s="143">
        <f t="shared" si="265"/>
        <v>0</v>
      </c>
      <c r="JYW460" s="143">
        <f t="shared" si="265"/>
        <v>0</v>
      </c>
      <c r="JYX460" s="143">
        <f t="shared" si="265"/>
        <v>0</v>
      </c>
      <c r="JYY460" s="143">
        <f t="shared" si="265"/>
        <v>0</v>
      </c>
      <c r="JYZ460" s="143">
        <f t="shared" si="265"/>
        <v>0</v>
      </c>
      <c r="JZA460" s="143">
        <f t="shared" si="265"/>
        <v>0</v>
      </c>
      <c r="JZB460" s="143">
        <f t="shared" si="265"/>
        <v>0</v>
      </c>
      <c r="JZC460" s="143">
        <f t="shared" si="265"/>
        <v>0</v>
      </c>
      <c r="JZD460" s="143">
        <f t="shared" si="265"/>
        <v>0</v>
      </c>
      <c r="JZE460" s="143">
        <f t="shared" si="265"/>
        <v>0</v>
      </c>
      <c r="JZF460" s="143">
        <f t="shared" si="265"/>
        <v>0</v>
      </c>
      <c r="JZG460" s="143">
        <f t="shared" si="265"/>
        <v>0</v>
      </c>
      <c r="JZH460" s="143">
        <f t="shared" si="265"/>
        <v>0</v>
      </c>
      <c r="JZI460" s="143">
        <f t="shared" si="265"/>
        <v>0</v>
      </c>
      <c r="JZJ460" s="143">
        <f t="shared" si="265"/>
        <v>0</v>
      </c>
      <c r="JZK460" s="143">
        <f t="shared" si="265"/>
        <v>0</v>
      </c>
      <c r="JZL460" s="143">
        <f t="shared" si="265"/>
        <v>0</v>
      </c>
      <c r="JZM460" s="143">
        <f t="shared" si="265"/>
        <v>0</v>
      </c>
      <c r="JZN460" s="143">
        <f t="shared" si="265"/>
        <v>0</v>
      </c>
      <c r="JZO460" s="143">
        <f t="shared" si="265"/>
        <v>0</v>
      </c>
      <c r="JZP460" s="143">
        <f t="shared" si="265"/>
        <v>0</v>
      </c>
      <c r="JZQ460" s="143">
        <f t="shared" si="265"/>
        <v>0</v>
      </c>
      <c r="JZR460" s="143">
        <f t="shared" si="265"/>
        <v>0</v>
      </c>
      <c r="JZS460" s="143">
        <f t="shared" si="265"/>
        <v>0</v>
      </c>
      <c r="JZT460" s="143">
        <f t="shared" si="265"/>
        <v>0</v>
      </c>
      <c r="JZU460" s="143">
        <f t="shared" si="265"/>
        <v>0</v>
      </c>
      <c r="JZV460" s="143">
        <f t="shared" si="265"/>
        <v>0</v>
      </c>
      <c r="JZW460" s="143">
        <f t="shared" si="265"/>
        <v>0</v>
      </c>
      <c r="JZX460" s="143">
        <f t="shared" si="265"/>
        <v>0</v>
      </c>
      <c r="JZY460" s="143">
        <f t="shared" si="265"/>
        <v>0</v>
      </c>
      <c r="JZZ460" s="143">
        <f t="shared" si="265"/>
        <v>0</v>
      </c>
      <c r="KAA460" s="143">
        <f t="shared" si="265"/>
        <v>0</v>
      </c>
      <c r="KAB460" s="143">
        <f t="shared" si="265"/>
        <v>0</v>
      </c>
      <c r="KAC460" s="143">
        <f t="shared" si="265"/>
        <v>0</v>
      </c>
      <c r="KAD460" s="143">
        <f t="shared" si="265"/>
        <v>0</v>
      </c>
      <c r="KAE460" s="143">
        <f t="shared" si="265"/>
        <v>0</v>
      </c>
      <c r="KAF460" s="143">
        <f t="shared" si="265"/>
        <v>0</v>
      </c>
      <c r="KAG460" s="143">
        <f t="shared" si="265"/>
        <v>0</v>
      </c>
      <c r="KAH460" s="143">
        <f t="shared" si="265"/>
        <v>0</v>
      </c>
      <c r="KAI460" s="143">
        <f t="shared" si="265"/>
        <v>0</v>
      </c>
      <c r="KAJ460" s="143">
        <f t="shared" si="265"/>
        <v>0</v>
      </c>
      <c r="KAK460" s="143">
        <f t="shared" si="265"/>
        <v>0</v>
      </c>
      <c r="KAL460" s="143">
        <f t="shared" si="265"/>
        <v>0</v>
      </c>
      <c r="KAM460" s="143">
        <f t="shared" si="265"/>
        <v>0</v>
      </c>
      <c r="KAN460" s="143">
        <f t="shared" si="265"/>
        <v>0</v>
      </c>
      <c r="KAO460" s="143">
        <f t="shared" si="265"/>
        <v>0</v>
      </c>
      <c r="KAP460" s="143">
        <f t="shared" si="265"/>
        <v>0</v>
      </c>
      <c r="KAQ460" s="143">
        <f t="shared" si="265"/>
        <v>0</v>
      </c>
      <c r="KAR460" s="143">
        <f t="shared" si="265"/>
        <v>0</v>
      </c>
      <c r="KAS460" s="143">
        <f t="shared" si="265"/>
        <v>0</v>
      </c>
      <c r="KAT460" s="143">
        <f t="shared" si="265"/>
        <v>0</v>
      </c>
      <c r="KAU460" s="143">
        <f t="shared" si="265"/>
        <v>0</v>
      </c>
      <c r="KAV460" s="143">
        <f t="shared" si="265"/>
        <v>0</v>
      </c>
      <c r="KAW460" s="143">
        <f t="shared" si="265"/>
        <v>0</v>
      </c>
      <c r="KAX460" s="143">
        <f t="shared" si="265"/>
        <v>0</v>
      </c>
      <c r="KAY460" s="143">
        <f t="shared" si="265"/>
        <v>0</v>
      </c>
      <c r="KAZ460" s="143">
        <f t="shared" si="265"/>
        <v>0</v>
      </c>
      <c r="KBA460" s="143">
        <f t="shared" si="265"/>
        <v>0</v>
      </c>
      <c r="KBB460" s="143">
        <f t="shared" si="265"/>
        <v>0</v>
      </c>
      <c r="KBC460" s="143">
        <f t="shared" si="265"/>
        <v>0</v>
      </c>
      <c r="KBD460" s="143">
        <f t="shared" si="265"/>
        <v>0</v>
      </c>
      <c r="KBE460" s="143">
        <f t="shared" ref="KBE460:KDP460" si="266">KBE436</f>
        <v>0</v>
      </c>
      <c r="KBF460" s="143">
        <f t="shared" si="266"/>
        <v>0</v>
      </c>
      <c r="KBG460" s="143">
        <f t="shared" si="266"/>
        <v>0</v>
      </c>
      <c r="KBH460" s="143">
        <f t="shared" si="266"/>
        <v>0</v>
      </c>
      <c r="KBI460" s="143">
        <f t="shared" si="266"/>
        <v>0</v>
      </c>
      <c r="KBJ460" s="143">
        <f t="shared" si="266"/>
        <v>0</v>
      </c>
      <c r="KBK460" s="143">
        <f t="shared" si="266"/>
        <v>0</v>
      </c>
      <c r="KBL460" s="143">
        <f t="shared" si="266"/>
        <v>0</v>
      </c>
      <c r="KBM460" s="143">
        <f t="shared" si="266"/>
        <v>0</v>
      </c>
      <c r="KBN460" s="143">
        <f t="shared" si="266"/>
        <v>0</v>
      </c>
      <c r="KBO460" s="143">
        <f t="shared" si="266"/>
        <v>0</v>
      </c>
      <c r="KBP460" s="143">
        <f t="shared" si="266"/>
        <v>0</v>
      </c>
      <c r="KBQ460" s="143">
        <f t="shared" si="266"/>
        <v>0</v>
      </c>
      <c r="KBR460" s="143">
        <f t="shared" si="266"/>
        <v>0</v>
      </c>
      <c r="KBS460" s="143">
        <f t="shared" si="266"/>
        <v>0</v>
      </c>
      <c r="KBT460" s="143">
        <f t="shared" si="266"/>
        <v>0</v>
      </c>
      <c r="KBU460" s="143">
        <f t="shared" si="266"/>
        <v>0</v>
      </c>
      <c r="KBV460" s="143">
        <f t="shared" si="266"/>
        <v>0</v>
      </c>
      <c r="KBW460" s="143">
        <f t="shared" si="266"/>
        <v>0</v>
      </c>
      <c r="KBX460" s="143">
        <f t="shared" si="266"/>
        <v>0</v>
      </c>
      <c r="KBY460" s="143">
        <f t="shared" si="266"/>
        <v>0</v>
      </c>
      <c r="KBZ460" s="143">
        <f t="shared" si="266"/>
        <v>0</v>
      </c>
      <c r="KCA460" s="143">
        <f t="shared" si="266"/>
        <v>0</v>
      </c>
      <c r="KCB460" s="143">
        <f t="shared" si="266"/>
        <v>0</v>
      </c>
      <c r="KCC460" s="143">
        <f t="shared" si="266"/>
        <v>0</v>
      </c>
      <c r="KCD460" s="143">
        <f t="shared" si="266"/>
        <v>0</v>
      </c>
      <c r="KCE460" s="143">
        <f t="shared" si="266"/>
        <v>0</v>
      </c>
      <c r="KCF460" s="143">
        <f t="shared" si="266"/>
        <v>0</v>
      </c>
      <c r="KCG460" s="143">
        <f t="shared" si="266"/>
        <v>0</v>
      </c>
      <c r="KCH460" s="143">
        <f t="shared" si="266"/>
        <v>0</v>
      </c>
      <c r="KCI460" s="143">
        <f t="shared" si="266"/>
        <v>0</v>
      </c>
      <c r="KCJ460" s="143">
        <f t="shared" si="266"/>
        <v>0</v>
      </c>
      <c r="KCK460" s="143">
        <f t="shared" si="266"/>
        <v>0</v>
      </c>
      <c r="KCL460" s="143">
        <f t="shared" si="266"/>
        <v>0</v>
      </c>
      <c r="KCM460" s="143">
        <f t="shared" si="266"/>
        <v>0</v>
      </c>
      <c r="KCN460" s="143">
        <f t="shared" si="266"/>
        <v>0</v>
      </c>
      <c r="KCO460" s="143">
        <f t="shared" si="266"/>
        <v>0</v>
      </c>
      <c r="KCP460" s="143">
        <f t="shared" si="266"/>
        <v>0</v>
      </c>
      <c r="KCQ460" s="143">
        <f t="shared" si="266"/>
        <v>0</v>
      </c>
      <c r="KCR460" s="143">
        <f t="shared" si="266"/>
        <v>0</v>
      </c>
      <c r="KCS460" s="143">
        <f t="shared" si="266"/>
        <v>0</v>
      </c>
      <c r="KCT460" s="143">
        <f t="shared" si="266"/>
        <v>0</v>
      </c>
      <c r="KCU460" s="143">
        <f t="shared" si="266"/>
        <v>0</v>
      </c>
      <c r="KCV460" s="143">
        <f t="shared" si="266"/>
        <v>0</v>
      </c>
      <c r="KCW460" s="143">
        <f t="shared" si="266"/>
        <v>0</v>
      </c>
      <c r="KCX460" s="143">
        <f t="shared" si="266"/>
        <v>0</v>
      </c>
      <c r="KCY460" s="143">
        <f t="shared" si="266"/>
        <v>0</v>
      </c>
      <c r="KCZ460" s="143">
        <f t="shared" si="266"/>
        <v>0</v>
      </c>
      <c r="KDA460" s="143">
        <f t="shared" si="266"/>
        <v>0</v>
      </c>
      <c r="KDB460" s="143">
        <f t="shared" si="266"/>
        <v>0</v>
      </c>
      <c r="KDC460" s="143">
        <f t="shared" si="266"/>
        <v>0</v>
      </c>
      <c r="KDD460" s="143">
        <f t="shared" si="266"/>
        <v>0</v>
      </c>
      <c r="KDE460" s="143">
        <f t="shared" si="266"/>
        <v>0</v>
      </c>
      <c r="KDF460" s="143">
        <f t="shared" si="266"/>
        <v>0</v>
      </c>
      <c r="KDG460" s="143">
        <f t="shared" si="266"/>
        <v>0</v>
      </c>
      <c r="KDH460" s="143">
        <f t="shared" si="266"/>
        <v>0</v>
      </c>
      <c r="KDI460" s="143">
        <f t="shared" si="266"/>
        <v>0</v>
      </c>
      <c r="KDJ460" s="143">
        <f t="shared" si="266"/>
        <v>0</v>
      </c>
      <c r="KDK460" s="143">
        <f t="shared" si="266"/>
        <v>0</v>
      </c>
      <c r="KDL460" s="143">
        <f t="shared" si="266"/>
        <v>0</v>
      </c>
      <c r="KDM460" s="143">
        <f t="shared" si="266"/>
        <v>0</v>
      </c>
      <c r="KDN460" s="143">
        <f t="shared" si="266"/>
        <v>0</v>
      </c>
      <c r="KDO460" s="143">
        <f t="shared" si="266"/>
        <v>0</v>
      </c>
      <c r="KDP460" s="143">
        <f t="shared" si="266"/>
        <v>0</v>
      </c>
      <c r="KDQ460" s="143">
        <f t="shared" ref="KDQ460:KGB460" si="267">KDQ436</f>
        <v>0</v>
      </c>
      <c r="KDR460" s="143">
        <f t="shared" si="267"/>
        <v>0</v>
      </c>
      <c r="KDS460" s="143">
        <f t="shared" si="267"/>
        <v>0</v>
      </c>
      <c r="KDT460" s="143">
        <f t="shared" si="267"/>
        <v>0</v>
      </c>
      <c r="KDU460" s="143">
        <f t="shared" si="267"/>
        <v>0</v>
      </c>
      <c r="KDV460" s="143">
        <f t="shared" si="267"/>
        <v>0</v>
      </c>
      <c r="KDW460" s="143">
        <f t="shared" si="267"/>
        <v>0</v>
      </c>
      <c r="KDX460" s="143">
        <f t="shared" si="267"/>
        <v>0</v>
      </c>
      <c r="KDY460" s="143">
        <f t="shared" si="267"/>
        <v>0</v>
      </c>
      <c r="KDZ460" s="143">
        <f t="shared" si="267"/>
        <v>0</v>
      </c>
      <c r="KEA460" s="143">
        <f t="shared" si="267"/>
        <v>0</v>
      </c>
      <c r="KEB460" s="143">
        <f t="shared" si="267"/>
        <v>0</v>
      </c>
      <c r="KEC460" s="143">
        <f t="shared" si="267"/>
        <v>0</v>
      </c>
      <c r="KED460" s="143">
        <f t="shared" si="267"/>
        <v>0</v>
      </c>
      <c r="KEE460" s="143">
        <f t="shared" si="267"/>
        <v>0</v>
      </c>
      <c r="KEF460" s="143">
        <f t="shared" si="267"/>
        <v>0</v>
      </c>
      <c r="KEG460" s="143">
        <f t="shared" si="267"/>
        <v>0</v>
      </c>
      <c r="KEH460" s="143">
        <f t="shared" si="267"/>
        <v>0</v>
      </c>
      <c r="KEI460" s="143">
        <f t="shared" si="267"/>
        <v>0</v>
      </c>
      <c r="KEJ460" s="143">
        <f t="shared" si="267"/>
        <v>0</v>
      </c>
      <c r="KEK460" s="143">
        <f t="shared" si="267"/>
        <v>0</v>
      </c>
      <c r="KEL460" s="143">
        <f t="shared" si="267"/>
        <v>0</v>
      </c>
      <c r="KEM460" s="143">
        <f t="shared" si="267"/>
        <v>0</v>
      </c>
      <c r="KEN460" s="143">
        <f t="shared" si="267"/>
        <v>0</v>
      </c>
      <c r="KEO460" s="143">
        <f t="shared" si="267"/>
        <v>0</v>
      </c>
      <c r="KEP460" s="143">
        <f t="shared" si="267"/>
        <v>0</v>
      </c>
      <c r="KEQ460" s="143">
        <f t="shared" si="267"/>
        <v>0</v>
      </c>
      <c r="KER460" s="143">
        <f t="shared" si="267"/>
        <v>0</v>
      </c>
      <c r="KES460" s="143">
        <f t="shared" si="267"/>
        <v>0</v>
      </c>
      <c r="KET460" s="143">
        <f t="shared" si="267"/>
        <v>0</v>
      </c>
      <c r="KEU460" s="143">
        <f t="shared" si="267"/>
        <v>0</v>
      </c>
      <c r="KEV460" s="143">
        <f t="shared" si="267"/>
        <v>0</v>
      </c>
      <c r="KEW460" s="143">
        <f t="shared" si="267"/>
        <v>0</v>
      </c>
      <c r="KEX460" s="143">
        <f t="shared" si="267"/>
        <v>0</v>
      </c>
      <c r="KEY460" s="143">
        <f t="shared" si="267"/>
        <v>0</v>
      </c>
      <c r="KEZ460" s="143">
        <f t="shared" si="267"/>
        <v>0</v>
      </c>
      <c r="KFA460" s="143">
        <f t="shared" si="267"/>
        <v>0</v>
      </c>
      <c r="KFB460" s="143">
        <f t="shared" si="267"/>
        <v>0</v>
      </c>
      <c r="KFC460" s="143">
        <f t="shared" si="267"/>
        <v>0</v>
      </c>
      <c r="KFD460" s="143">
        <f t="shared" si="267"/>
        <v>0</v>
      </c>
      <c r="KFE460" s="143">
        <f t="shared" si="267"/>
        <v>0</v>
      </c>
      <c r="KFF460" s="143">
        <f t="shared" si="267"/>
        <v>0</v>
      </c>
      <c r="KFG460" s="143">
        <f t="shared" si="267"/>
        <v>0</v>
      </c>
      <c r="KFH460" s="143">
        <f t="shared" si="267"/>
        <v>0</v>
      </c>
      <c r="KFI460" s="143">
        <f t="shared" si="267"/>
        <v>0</v>
      </c>
      <c r="KFJ460" s="143">
        <f t="shared" si="267"/>
        <v>0</v>
      </c>
      <c r="KFK460" s="143">
        <f t="shared" si="267"/>
        <v>0</v>
      </c>
      <c r="KFL460" s="143">
        <f t="shared" si="267"/>
        <v>0</v>
      </c>
      <c r="KFM460" s="143">
        <f t="shared" si="267"/>
        <v>0</v>
      </c>
      <c r="KFN460" s="143">
        <f t="shared" si="267"/>
        <v>0</v>
      </c>
      <c r="KFO460" s="143">
        <f t="shared" si="267"/>
        <v>0</v>
      </c>
      <c r="KFP460" s="143">
        <f t="shared" si="267"/>
        <v>0</v>
      </c>
      <c r="KFQ460" s="143">
        <f t="shared" si="267"/>
        <v>0</v>
      </c>
      <c r="KFR460" s="143">
        <f t="shared" si="267"/>
        <v>0</v>
      </c>
      <c r="KFS460" s="143">
        <f t="shared" si="267"/>
        <v>0</v>
      </c>
      <c r="KFT460" s="143">
        <f t="shared" si="267"/>
        <v>0</v>
      </c>
      <c r="KFU460" s="143">
        <f t="shared" si="267"/>
        <v>0</v>
      </c>
      <c r="KFV460" s="143">
        <f t="shared" si="267"/>
        <v>0</v>
      </c>
      <c r="KFW460" s="143">
        <f t="shared" si="267"/>
        <v>0</v>
      </c>
      <c r="KFX460" s="143">
        <f t="shared" si="267"/>
        <v>0</v>
      </c>
      <c r="KFY460" s="143">
        <f t="shared" si="267"/>
        <v>0</v>
      </c>
      <c r="KFZ460" s="143">
        <f t="shared" si="267"/>
        <v>0</v>
      </c>
      <c r="KGA460" s="143">
        <f t="shared" si="267"/>
        <v>0</v>
      </c>
      <c r="KGB460" s="143">
        <f t="shared" si="267"/>
        <v>0</v>
      </c>
      <c r="KGC460" s="143">
        <f t="shared" ref="KGC460:KIN460" si="268">KGC436</f>
        <v>0</v>
      </c>
      <c r="KGD460" s="143">
        <f t="shared" si="268"/>
        <v>0</v>
      </c>
      <c r="KGE460" s="143">
        <f t="shared" si="268"/>
        <v>0</v>
      </c>
      <c r="KGF460" s="143">
        <f t="shared" si="268"/>
        <v>0</v>
      </c>
      <c r="KGG460" s="143">
        <f t="shared" si="268"/>
        <v>0</v>
      </c>
      <c r="KGH460" s="143">
        <f t="shared" si="268"/>
        <v>0</v>
      </c>
      <c r="KGI460" s="143">
        <f t="shared" si="268"/>
        <v>0</v>
      </c>
      <c r="KGJ460" s="143">
        <f t="shared" si="268"/>
        <v>0</v>
      </c>
      <c r="KGK460" s="143">
        <f t="shared" si="268"/>
        <v>0</v>
      </c>
      <c r="KGL460" s="143">
        <f t="shared" si="268"/>
        <v>0</v>
      </c>
      <c r="KGM460" s="143">
        <f t="shared" si="268"/>
        <v>0</v>
      </c>
      <c r="KGN460" s="143">
        <f t="shared" si="268"/>
        <v>0</v>
      </c>
      <c r="KGO460" s="143">
        <f t="shared" si="268"/>
        <v>0</v>
      </c>
      <c r="KGP460" s="143">
        <f t="shared" si="268"/>
        <v>0</v>
      </c>
      <c r="KGQ460" s="143">
        <f t="shared" si="268"/>
        <v>0</v>
      </c>
      <c r="KGR460" s="143">
        <f t="shared" si="268"/>
        <v>0</v>
      </c>
      <c r="KGS460" s="143">
        <f t="shared" si="268"/>
        <v>0</v>
      </c>
      <c r="KGT460" s="143">
        <f t="shared" si="268"/>
        <v>0</v>
      </c>
      <c r="KGU460" s="143">
        <f t="shared" si="268"/>
        <v>0</v>
      </c>
      <c r="KGV460" s="143">
        <f t="shared" si="268"/>
        <v>0</v>
      </c>
      <c r="KGW460" s="143">
        <f t="shared" si="268"/>
        <v>0</v>
      </c>
      <c r="KGX460" s="143">
        <f t="shared" si="268"/>
        <v>0</v>
      </c>
      <c r="KGY460" s="143">
        <f t="shared" si="268"/>
        <v>0</v>
      </c>
      <c r="KGZ460" s="143">
        <f t="shared" si="268"/>
        <v>0</v>
      </c>
      <c r="KHA460" s="143">
        <f t="shared" si="268"/>
        <v>0</v>
      </c>
      <c r="KHB460" s="143">
        <f t="shared" si="268"/>
        <v>0</v>
      </c>
      <c r="KHC460" s="143">
        <f t="shared" si="268"/>
        <v>0</v>
      </c>
      <c r="KHD460" s="143">
        <f t="shared" si="268"/>
        <v>0</v>
      </c>
      <c r="KHE460" s="143">
        <f t="shared" si="268"/>
        <v>0</v>
      </c>
      <c r="KHF460" s="143">
        <f t="shared" si="268"/>
        <v>0</v>
      </c>
      <c r="KHG460" s="143">
        <f t="shared" si="268"/>
        <v>0</v>
      </c>
      <c r="KHH460" s="143">
        <f t="shared" si="268"/>
        <v>0</v>
      </c>
      <c r="KHI460" s="143">
        <f t="shared" si="268"/>
        <v>0</v>
      </c>
      <c r="KHJ460" s="143">
        <f t="shared" si="268"/>
        <v>0</v>
      </c>
      <c r="KHK460" s="143">
        <f t="shared" si="268"/>
        <v>0</v>
      </c>
      <c r="KHL460" s="143">
        <f t="shared" si="268"/>
        <v>0</v>
      </c>
      <c r="KHM460" s="143">
        <f t="shared" si="268"/>
        <v>0</v>
      </c>
      <c r="KHN460" s="143">
        <f t="shared" si="268"/>
        <v>0</v>
      </c>
      <c r="KHO460" s="143">
        <f t="shared" si="268"/>
        <v>0</v>
      </c>
      <c r="KHP460" s="143">
        <f t="shared" si="268"/>
        <v>0</v>
      </c>
      <c r="KHQ460" s="143">
        <f t="shared" si="268"/>
        <v>0</v>
      </c>
      <c r="KHR460" s="143">
        <f t="shared" si="268"/>
        <v>0</v>
      </c>
      <c r="KHS460" s="143">
        <f t="shared" si="268"/>
        <v>0</v>
      </c>
      <c r="KHT460" s="143">
        <f t="shared" si="268"/>
        <v>0</v>
      </c>
      <c r="KHU460" s="143">
        <f t="shared" si="268"/>
        <v>0</v>
      </c>
      <c r="KHV460" s="143">
        <f t="shared" si="268"/>
        <v>0</v>
      </c>
      <c r="KHW460" s="143">
        <f t="shared" si="268"/>
        <v>0</v>
      </c>
      <c r="KHX460" s="143">
        <f t="shared" si="268"/>
        <v>0</v>
      </c>
      <c r="KHY460" s="143">
        <f t="shared" si="268"/>
        <v>0</v>
      </c>
      <c r="KHZ460" s="143">
        <f t="shared" si="268"/>
        <v>0</v>
      </c>
      <c r="KIA460" s="143">
        <f t="shared" si="268"/>
        <v>0</v>
      </c>
      <c r="KIB460" s="143">
        <f t="shared" si="268"/>
        <v>0</v>
      </c>
      <c r="KIC460" s="143">
        <f t="shared" si="268"/>
        <v>0</v>
      </c>
      <c r="KID460" s="143">
        <f t="shared" si="268"/>
        <v>0</v>
      </c>
      <c r="KIE460" s="143">
        <f t="shared" si="268"/>
        <v>0</v>
      </c>
      <c r="KIF460" s="143">
        <f t="shared" si="268"/>
        <v>0</v>
      </c>
      <c r="KIG460" s="143">
        <f t="shared" si="268"/>
        <v>0</v>
      </c>
      <c r="KIH460" s="143">
        <f t="shared" si="268"/>
        <v>0</v>
      </c>
      <c r="KII460" s="143">
        <f t="shared" si="268"/>
        <v>0</v>
      </c>
      <c r="KIJ460" s="143">
        <f t="shared" si="268"/>
        <v>0</v>
      </c>
      <c r="KIK460" s="143">
        <f t="shared" si="268"/>
        <v>0</v>
      </c>
      <c r="KIL460" s="143">
        <f t="shared" si="268"/>
        <v>0</v>
      </c>
      <c r="KIM460" s="143">
        <f t="shared" si="268"/>
        <v>0</v>
      </c>
      <c r="KIN460" s="143">
        <f t="shared" si="268"/>
        <v>0</v>
      </c>
      <c r="KIO460" s="143">
        <f t="shared" ref="KIO460:KKZ460" si="269">KIO436</f>
        <v>0</v>
      </c>
      <c r="KIP460" s="143">
        <f t="shared" si="269"/>
        <v>0</v>
      </c>
      <c r="KIQ460" s="143">
        <f t="shared" si="269"/>
        <v>0</v>
      </c>
      <c r="KIR460" s="143">
        <f t="shared" si="269"/>
        <v>0</v>
      </c>
      <c r="KIS460" s="143">
        <f t="shared" si="269"/>
        <v>0</v>
      </c>
      <c r="KIT460" s="143">
        <f t="shared" si="269"/>
        <v>0</v>
      </c>
      <c r="KIU460" s="143">
        <f t="shared" si="269"/>
        <v>0</v>
      </c>
      <c r="KIV460" s="143">
        <f t="shared" si="269"/>
        <v>0</v>
      </c>
      <c r="KIW460" s="143">
        <f t="shared" si="269"/>
        <v>0</v>
      </c>
      <c r="KIX460" s="143">
        <f t="shared" si="269"/>
        <v>0</v>
      </c>
      <c r="KIY460" s="143">
        <f t="shared" si="269"/>
        <v>0</v>
      </c>
      <c r="KIZ460" s="143">
        <f t="shared" si="269"/>
        <v>0</v>
      </c>
      <c r="KJA460" s="143">
        <f t="shared" si="269"/>
        <v>0</v>
      </c>
      <c r="KJB460" s="143">
        <f t="shared" si="269"/>
        <v>0</v>
      </c>
      <c r="KJC460" s="143">
        <f t="shared" si="269"/>
        <v>0</v>
      </c>
      <c r="KJD460" s="143">
        <f t="shared" si="269"/>
        <v>0</v>
      </c>
      <c r="KJE460" s="143">
        <f t="shared" si="269"/>
        <v>0</v>
      </c>
      <c r="KJF460" s="143">
        <f t="shared" si="269"/>
        <v>0</v>
      </c>
      <c r="KJG460" s="143">
        <f t="shared" si="269"/>
        <v>0</v>
      </c>
      <c r="KJH460" s="143">
        <f t="shared" si="269"/>
        <v>0</v>
      </c>
      <c r="KJI460" s="143">
        <f t="shared" si="269"/>
        <v>0</v>
      </c>
      <c r="KJJ460" s="143">
        <f t="shared" si="269"/>
        <v>0</v>
      </c>
      <c r="KJK460" s="143">
        <f t="shared" si="269"/>
        <v>0</v>
      </c>
      <c r="KJL460" s="143">
        <f t="shared" si="269"/>
        <v>0</v>
      </c>
      <c r="KJM460" s="143">
        <f t="shared" si="269"/>
        <v>0</v>
      </c>
      <c r="KJN460" s="143">
        <f t="shared" si="269"/>
        <v>0</v>
      </c>
      <c r="KJO460" s="143">
        <f t="shared" si="269"/>
        <v>0</v>
      </c>
      <c r="KJP460" s="143">
        <f t="shared" si="269"/>
        <v>0</v>
      </c>
      <c r="KJQ460" s="143">
        <f t="shared" si="269"/>
        <v>0</v>
      </c>
      <c r="KJR460" s="143">
        <f t="shared" si="269"/>
        <v>0</v>
      </c>
      <c r="KJS460" s="143">
        <f t="shared" si="269"/>
        <v>0</v>
      </c>
      <c r="KJT460" s="143">
        <f t="shared" si="269"/>
        <v>0</v>
      </c>
      <c r="KJU460" s="143">
        <f t="shared" si="269"/>
        <v>0</v>
      </c>
      <c r="KJV460" s="143">
        <f t="shared" si="269"/>
        <v>0</v>
      </c>
      <c r="KJW460" s="143">
        <f t="shared" si="269"/>
        <v>0</v>
      </c>
      <c r="KJX460" s="143">
        <f t="shared" si="269"/>
        <v>0</v>
      </c>
      <c r="KJY460" s="143">
        <f t="shared" si="269"/>
        <v>0</v>
      </c>
      <c r="KJZ460" s="143">
        <f t="shared" si="269"/>
        <v>0</v>
      </c>
      <c r="KKA460" s="143">
        <f t="shared" si="269"/>
        <v>0</v>
      </c>
      <c r="KKB460" s="143">
        <f t="shared" si="269"/>
        <v>0</v>
      </c>
      <c r="KKC460" s="143">
        <f t="shared" si="269"/>
        <v>0</v>
      </c>
      <c r="KKD460" s="143">
        <f t="shared" si="269"/>
        <v>0</v>
      </c>
      <c r="KKE460" s="143">
        <f t="shared" si="269"/>
        <v>0</v>
      </c>
      <c r="KKF460" s="143">
        <f t="shared" si="269"/>
        <v>0</v>
      </c>
      <c r="KKG460" s="143">
        <f t="shared" si="269"/>
        <v>0</v>
      </c>
      <c r="KKH460" s="143">
        <f t="shared" si="269"/>
        <v>0</v>
      </c>
      <c r="KKI460" s="143">
        <f t="shared" si="269"/>
        <v>0</v>
      </c>
      <c r="KKJ460" s="143">
        <f t="shared" si="269"/>
        <v>0</v>
      </c>
      <c r="KKK460" s="143">
        <f t="shared" si="269"/>
        <v>0</v>
      </c>
      <c r="KKL460" s="143">
        <f t="shared" si="269"/>
        <v>0</v>
      </c>
      <c r="KKM460" s="143">
        <f t="shared" si="269"/>
        <v>0</v>
      </c>
      <c r="KKN460" s="143">
        <f t="shared" si="269"/>
        <v>0</v>
      </c>
      <c r="KKO460" s="143">
        <f t="shared" si="269"/>
        <v>0</v>
      </c>
      <c r="KKP460" s="143">
        <f t="shared" si="269"/>
        <v>0</v>
      </c>
      <c r="KKQ460" s="143">
        <f t="shared" si="269"/>
        <v>0</v>
      </c>
      <c r="KKR460" s="143">
        <f t="shared" si="269"/>
        <v>0</v>
      </c>
      <c r="KKS460" s="143">
        <f t="shared" si="269"/>
        <v>0</v>
      </c>
      <c r="KKT460" s="143">
        <f t="shared" si="269"/>
        <v>0</v>
      </c>
      <c r="KKU460" s="143">
        <f t="shared" si="269"/>
        <v>0</v>
      </c>
      <c r="KKV460" s="143">
        <f t="shared" si="269"/>
        <v>0</v>
      </c>
      <c r="KKW460" s="143">
        <f t="shared" si="269"/>
        <v>0</v>
      </c>
      <c r="KKX460" s="143">
        <f t="shared" si="269"/>
        <v>0</v>
      </c>
      <c r="KKY460" s="143">
        <f t="shared" si="269"/>
        <v>0</v>
      </c>
      <c r="KKZ460" s="143">
        <f t="shared" si="269"/>
        <v>0</v>
      </c>
      <c r="KLA460" s="143">
        <f t="shared" ref="KLA460:KNL460" si="270">KLA436</f>
        <v>0</v>
      </c>
      <c r="KLB460" s="143">
        <f t="shared" si="270"/>
        <v>0</v>
      </c>
      <c r="KLC460" s="143">
        <f t="shared" si="270"/>
        <v>0</v>
      </c>
      <c r="KLD460" s="143">
        <f t="shared" si="270"/>
        <v>0</v>
      </c>
      <c r="KLE460" s="143">
        <f t="shared" si="270"/>
        <v>0</v>
      </c>
      <c r="KLF460" s="143">
        <f t="shared" si="270"/>
        <v>0</v>
      </c>
      <c r="KLG460" s="143">
        <f t="shared" si="270"/>
        <v>0</v>
      </c>
      <c r="KLH460" s="143">
        <f t="shared" si="270"/>
        <v>0</v>
      </c>
      <c r="KLI460" s="143">
        <f t="shared" si="270"/>
        <v>0</v>
      </c>
      <c r="KLJ460" s="143">
        <f t="shared" si="270"/>
        <v>0</v>
      </c>
      <c r="KLK460" s="143">
        <f t="shared" si="270"/>
        <v>0</v>
      </c>
      <c r="KLL460" s="143">
        <f t="shared" si="270"/>
        <v>0</v>
      </c>
      <c r="KLM460" s="143">
        <f t="shared" si="270"/>
        <v>0</v>
      </c>
      <c r="KLN460" s="143">
        <f t="shared" si="270"/>
        <v>0</v>
      </c>
      <c r="KLO460" s="143">
        <f t="shared" si="270"/>
        <v>0</v>
      </c>
      <c r="KLP460" s="143">
        <f t="shared" si="270"/>
        <v>0</v>
      </c>
      <c r="KLQ460" s="143">
        <f t="shared" si="270"/>
        <v>0</v>
      </c>
      <c r="KLR460" s="143">
        <f t="shared" si="270"/>
        <v>0</v>
      </c>
      <c r="KLS460" s="143">
        <f t="shared" si="270"/>
        <v>0</v>
      </c>
      <c r="KLT460" s="143">
        <f t="shared" si="270"/>
        <v>0</v>
      </c>
      <c r="KLU460" s="143">
        <f t="shared" si="270"/>
        <v>0</v>
      </c>
      <c r="KLV460" s="143">
        <f t="shared" si="270"/>
        <v>0</v>
      </c>
      <c r="KLW460" s="143">
        <f t="shared" si="270"/>
        <v>0</v>
      </c>
      <c r="KLX460" s="143">
        <f t="shared" si="270"/>
        <v>0</v>
      </c>
      <c r="KLY460" s="143">
        <f t="shared" si="270"/>
        <v>0</v>
      </c>
      <c r="KLZ460" s="143">
        <f t="shared" si="270"/>
        <v>0</v>
      </c>
      <c r="KMA460" s="143">
        <f t="shared" si="270"/>
        <v>0</v>
      </c>
      <c r="KMB460" s="143">
        <f t="shared" si="270"/>
        <v>0</v>
      </c>
      <c r="KMC460" s="143">
        <f t="shared" si="270"/>
        <v>0</v>
      </c>
      <c r="KMD460" s="143">
        <f t="shared" si="270"/>
        <v>0</v>
      </c>
      <c r="KME460" s="143">
        <f t="shared" si="270"/>
        <v>0</v>
      </c>
      <c r="KMF460" s="143">
        <f t="shared" si="270"/>
        <v>0</v>
      </c>
      <c r="KMG460" s="143">
        <f t="shared" si="270"/>
        <v>0</v>
      </c>
      <c r="KMH460" s="143">
        <f t="shared" si="270"/>
        <v>0</v>
      </c>
      <c r="KMI460" s="143">
        <f t="shared" si="270"/>
        <v>0</v>
      </c>
      <c r="KMJ460" s="143">
        <f t="shared" si="270"/>
        <v>0</v>
      </c>
      <c r="KMK460" s="143">
        <f t="shared" si="270"/>
        <v>0</v>
      </c>
      <c r="KML460" s="143">
        <f t="shared" si="270"/>
        <v>0</v>
      </c>
      <c r="KMM460" s="143">
        <f t="shared" si="270"/>
        <v>0</v>
      </c>
      <c r="KMN460" s="143">
        <f t="shared" si="270"/>
        <v>0</v>
      </c>
      <c r="KMO460" s="143">
        <f t="shared" si="270"/>
        <v>0</v>
      </c>
      <c r="KMP460" s="143">
        <f t="shared" si="270"/>
        <v>0</v>
      </c>
      <c r="KMQ460" s="143">
        <f t="shared" si="270"/>
        <v>0</v>
      </c>
      <c r="KMR460" s="143">
        <f t="shared" si="270"/>
        <v>0</v>
      </c>
      <c r="KMS460" s="143">
        <f t="shared" si="270"/>
        <v>0</v>
      </c>
      <c r="KMT460" s="143">
        <f t="shared" si="270"/>
        <v>0</v>
      </c>
      <c r="KMU460" s="143">
        <f t="shared" si="270"/>
        <v>0</v>
      </c>
      <c r="KMV460" s="143">
        <f t="shared" si="270"/>
        <v>0</v>
      </c>
      <c r="KMW460" s="143">
        <f t="shared" si="270"/>
        <v>0</v>
      </c>
      <c r="KMX460" s="143">
        <f t="shared" si="270"/>
        <v>0</v>
      </c>
      <c r="KMY460" s="143">
        <f t="shared" si="270"/>
        <v>0</v>
      </c>
      <c r="KMZ460" s="143">
        <f t="shared" si="270"/>
        <v>0</v>
      </c>
      <c r="KNA460" s="143">
        <f t="shared" si="270"/>
        <v>0</v>
      </c>
      <c r="KNB460" s="143">
        <f t="shared" si="270"/>
        <v>0</v>
      </c>
      <c r="KNC460" s="143">
        <f t="shared" si="270"/>
        <v>0</v>
      </c>
      <c r="KND460" s="143">
        <f t="shared" si="270"/>
        <v>0</v>
      </c>
      <c r="KNE460" s="143">
        <f t="shared" si="270"/>
        <v>0</v>
      </c>
      <c r="KNF460" s="143">
        <f t="shared" si="270"/>
        <v>0</v>
      </c>
      <c r="KNG460" s="143">
        <f t="shared" si="270"/>
        <v>0</v>
      </c>
      <c r="KNH460" s="143">
        <f t="shared" si="270"/>
        <v>0</v>
      </c>
      <c r="KNI460" s="143">
        <f t="shared" si="270"/>
        <v>0</v>
      </c>
      <c r="KNJ460" s="143">
        <f t="shared" si="270"/>
        <v>0</v>
      </c>
      <c r="KNK460" s="143">
        <f t="shared" si="270"/>
        <v>0</v>
      </c>
      <c r="KNL460" s="143">
        <f t="shared" si="270"/>
        <v>0</v>
      </c>
      <c r="KNM460" s="143">
        <f t="shared" ref="KNM460:KPX460" si="271">KNM436</f>
        <v>0</v>
      </c>
      <c r="KNN460" s="143">
        <f t="shared" si="271"/>
        <v>0</v>
      </c>
      <c r="KNO460" s="143">
        <f t="shared" si="271"/>
        <v>0</v>
      </c>
      <c r="KNP460" s="143">
        <f t="shared" si="271"/>
        <v>0</v>
      </c>
      <c r="KNQ460" s="143">
        <f t="shared" si="271"/>
        <v>0</v>
      </c>
      <c r="KNR460" s="143">
        <f t="shared" si="271"/>
        <v>0</v>
      </c>
      <c r="KNS460" s="143">
        <f t="shared" si="271"/>
        <v>0</v>
      </c>
      <c r="KNT460" s="143">
        <f t="shared" si="271"/>
        <v>0</v>
      </c>
      <c r="KNU460" s="143">
        <f t="shared" si="271"/>
        <v>0</v>
      </c>
      <c r="KNV460" s="143">
        <f t="shared" si="271"/>
        <v>0</v>
      </c>
      <c r="KNW460" s="143">
        <f t="shared" si="271"/>
        <v>0</v>
      </c>
      <c r="KNX460" s="143">
        <f t="shared" si="271"/>
        <v>0</v>
      </c>
      <c r="KNY460" s="143">
        <f t="shared" si="271"/>
        <v>0</v>
      </c>
      <c r="KNZ460" s="143">
        <f t="shared" si="271"/>
        <v>0</v>
      </c>
      <c r="KOA460" s="143">
        <f t="shared" si="271"/>
        <v>0</v>
      </c>
      <c r="KOB460" s="143">
        <f t="shared" si="271"/>
        <v>0</v>
      </c>
      <c r="KOC460" s="143">
        <f t="shared" si="271"/>
        <v>0</v>
      </c>
      <c r="KOD460" s="143">
        <f t="shared" si="271"/>
        <v>0</v>
      </c>
      <c r="KOE460" s="143">
        <f t="shared" si="271"/>
        <v>0</v>
      </c>
      <c r="KOF460" s="143">
        <f t="shared" si="271"/>
        <v>0</v>
      </c>
      <c r="KOG460" s="143">
        <f t="shared" si="271"/>
        <v>0</v>
      </c>
      <c r="KOH460" s="143">
        <f t="shared" si="271"/>
        <v>0</v>
      </c>
      <c r="KOI460" s="143">
        <f t="shared" si="271"/>
        <v>0</v>
      </c>
      <c r="KOJ460" s="143">
        <f t="shared" si="271"/>
        <v>0</v>
      </c>
      <c r="KOK460" s="143">
        <f t="shared" si="271"/>
        <v>0</v>
      </c>
      <c r="KOL460" s="143">
        <f t="shared" si="271"/>
        <v>0</v>
      </c>
      <c r="KOM460" s="143">
        <f t="shared" si="271"/>
        <v>0</v>
      </c>
      <c r="KON460" s="143">
        <f t="shared" si="271"/>
        <v>0</v>
      </c>
      <c r="KOO460" s="143">
        <f t="shared" si="271"/>
        <v>0</v>
      </c>
      <c r="KOP460" s="143">
        <f t="shared" si="271"/>
        <v>0</v>
      </c>
      <c r="KOQ460" s="143">
        <f t="shared" si="271"/>
        <v>0</v>
      </c>
      <c r="KOR460" s="143">
        <f t="shared" si="271"/>
        <v>0</v>
      </c>
      <c r="KOS460" s="143">
        <f t="shared" si="271"/>
        <v>0</v>
      </c>
      <c r="KOT460" s="143">
        <f t="shared" si="271"/>
        <v>0</v>
      </c>
      <c r="KOU460" s="143">
        <f t="shared" si="271"/>
        <v>0</v>
      </c>
      <c r="KOV460" s="143">
        <f t="shared" si="271"/>
        <v>0</v>
      </c>
      <c r="KOW460" s="143">
        <f t="shared" si="271"/>
        <v>0</v>
      </c>
      <c r="KOX460" s="143">
        <f t="shared" si="271"/>
        <v>0</v>
      </c>
      <c r="KOY460" s="143">
        <f t="shared" si="271"/>
        <v>0</v>
      </c>
      <c r="KOZ460" s="143">
        <f t="shared" si="271"/>
        <v>0</v>
      </c>
      <c r="KPA460" s="143">
        <f t="shared" si="271"/>
        <v>0</v>
      </c>
      <c r="KPB460" s="143">
        <f t="shared" si="271"/>
        <v>0</v>
      </c>
      <c r="KPC460" s="143">
        <f t="shared" si="271"/>
        <v>0</v>
      </c>
      <c r="KPD460" s="143">
        <f t="shared" si="271"/>
        <v>0</v>
      </c>
      <c r="KPE460" s="143">
        <f t="shared" si="271"/>
        <v>0</v>
      </c>
      <c r="KPF460" s="143">
        <f t="shared" si="271"/>
        <v>0</v>
      </c>
      <c r="KPG460" s="143">
        <f t="shared" si="271"/>
        <v>0</v>
      </c>
      <c r="KPH460" s="143">
        <f t="shared" si="271"/>
        <v>0</v>
      </c>
      <c r="KPI460" s="143">
        <f t="shared" si="271"/>
        <v>0</v>
      </c>
      <c r="KPJ460" s="143">
        <f t="shared" si="271"/>
        <v>0</v>
      </c>
      <c r="KPK460" s="143">
        <f t="shared" si="271"/>
        <v>0</v>
      </c>
      <c r="KPL460" s="143">
        <f t="shared" si="271"/>
        <v>0</v>
      </c>
      <c r="KPM460" s="143">
        <f t="shared" si="271"/>
        <v>0</v>
      </c>
      <c r="KPN460" s="143">
        <f t="shared" si="271"/>
        <v>0</v>
      </c>
      <c r="KPO460" s="143">
        <f t="shared" si="271"/>
        <v>0</v>
      </c>
      <c r="KPP460" s="143">
        <f t="shared" si="271"/>
        <v>0</v>
      </c>
      <c r="KPQ460" s="143">
        <f t="shared" si="271"/>
        <v>0</v>
      </c>
      <c r="KPR460" s="143">
        <f t="shared" si="271"/>
        <v>0</v>
      </c>
      <c r="KPS460" s="143">
        <f t="shared" si="271"/>
        <v>0</v>
      </c>
      <c r="KPT460" s="143">
        <f t="shared" si="271"/>
        <v>0</v>
      </c>
      <c r="KPU460" s="143">
        <f t="shared" si="271"/>
        <v>0</v>
      </c>
      <c r="KPV460" s="143">
        <f t="shared" si="271"/>
        <v>0</v>
      </c>
      <c r="KPW460" s="143">
        <f t="shared" si="271"/>
        <v>0</v>
      </c>
      <c r="KPX460" s="143">
        <f t="shared" si="271"/>
        <v>0</v>
      </c>
      <c r="KPY460" s="143">
        <f t="shared" ref="KPY460:KSJ460" si="272">KPY436</f>
        <v>0</v>
      </c>
      <c r="KPZ460" s="143">
        <f t="shared" si="272"/>
        <v>0</v>
      </c>
      <c r="KQA460" s="143">
        <f t="shared" si="272"/>
        <v>0</v>
      </c>
      <c r="KQB460" s="143">
        <f t="shared" si="272"/>
        <v>0</v>
      </c>
      <c r="KQC460" s="143">
        <f t="shared" si="272"/>
        <v>0</v>
      </c>
      <c r="KQD460" s="143">
        <f t="shared" si="272"/>
        <v>0</v>
      </c>
      <c r="KQE460" s="143">
        <f t="shared" si="272"/>
        <v>0</v>
      </c>
      <c r="KQF460" s="143">
        <f t="shared" si="272"/>
        <v>0</v>
      </c>
      <c r="KQG460" s="143">
        <f t="shared" si="272"/>
        <v>0</v>
      </c>
      <c r="KQH460" s="143">
        <f t="shared" si="272"/>
        <v>0</v>
      </c>
      <c r="KQI460" s="143">
        <f t="shared" si="272"/>
        <v>0</v>
      </c>
      <c r="KQJ460" s="143">
        <f t="shared" si="272"/>
        <v>0</v>
      </c>
      <c r="KQK460" s="143">
        <f t="shared" si="272"/>
        <v>0</v>
      </c>
      <c r="KQL460" s="143">
        <f t="shared" si="272"/>
        <v>0</v>
      </c>
      <c r="KQM460" s="143">
        <f t="shared" si="272"/>
        <v>0</v>
      </c>
      <c r="KQN460" s="143">
        <f t="shared" si="272"/>
        <v>0</v>
      </c>
      <c r="KQO460" s="143">
        <f t="shared" si="272"/>
        <v>0</v>
      </c>
      <c r="KQP460" s="143">
        <f t="shared" si="272"/>
        <v>0</v>
      </c>
      <c r="KQQ460" s="143">
        <f t="shared" si="272"/>
        <v>0</v>
      </c>
      <c r="KQR460" s="143">
        <f t="shared" si="272"/>
        <v>0</v>
      </c>
      <c r="KQS460" s="143">
        <f t="shared" si="272"/>
        <v>0</v>
      </c>
      <c r="KQT460" s="143">
        <f t="shared" si="272"/>
        <v>0</v>
      </c>
      <c r="KQU460" s="143">
        <f t="shared" si="272"/>
        <v>0</v>
      </c>
      <c r="KQV460" s="143">
        <f t="shared" si="272"/>
        <v>0</v>
      </c>
      <c r="KQW460" s="143">
        <f t="shared" si="272"/>
        <v>0</v>
      </c>
      <c r="KQX460" s="143">
        <f t="shared" si="272"/>
        <v>0</v>
      </c>
      <c r="KQY460" s="143">
        <f t="shared" si="272"/>
        <v>0</v>
      </c>
      <c r="KQZ460" s="143">
        <f t="shared" si="272"/>
        <v>0</v>
      </c>
      <c r="KRA460" s="143">
        <f t="shared" si="272"/>
        <v>0</v>
      </c>
      <c r="KRB460" s="143">
        <f t="shared" si="272"/>
        <v>0</v>
      </c>
      <c r="KRC460" s="143">
        <f t="shared" si="272"/>
        <v>0</v>
      </c>
      <c r="KRD460" s="143">
        <f t="shared" si="272"/>
        <v>0</v>
      </c>
      <c r="KRE460" s="143">
        <f t="shared" si="272"/>
        <v>0</v>
      </c>
      <c r="KRF460" s="143">
        <f t="shared" si="272"/>
        <v>0</v>
      </c>
      <c r="KRG460" s="143">
        <f t="shared" si="272"/>
        <v>0</v>
      </c>
      <c r="KRH460" s="143">
        <f t="shared" si="272"/>
        <v>0</v>
      </c>
      <c r="KRI460" s="143">
        <f t="shared" si="272"/>
        <v>0</v>
      </c>
      <c r="KRJ460" s="143">
        <f t="shared" si="272"/>
        <v>0</v>
      </c>
      <c r="KRK460" s="143">
        <f t="shared" si="272"/>
        <v>0</v>
      </c>
      <c r="KRL460" s="143">
        <f t="shared" si="272"/>
        <v>0</v>
      </c>
      <c r="KRM460" s="143">
        <f t="shared" si="272"/>
        <v>0</v>
      </c>
      <c r="KRN460" s="143">
        <f t="shared" si="272"/>
        <v>0</v>
      </c>
      <c r="KRO460" s="143">
        <f t="shared" si="272"/>
        <v>0</v>
      </c>
      <c r="KRP460" s="143">
        <f t="shared" si="272"/>
        <v>0</v>
      </c>
      <c r="KRQ460" s="143">
        <f t="shared" si="272"/>
        <v>0</v>
      </c>
      <c r="KRR460" s="143">
        <f t="shared" si="272"/>
        <v>0</v>
      </c>
      <c r="KRS460" s="143">
        <f t="shared" si="272"/>
        <v>0</v>
      </c>
      <c r="KRT460" s="143">
        <f t="shared" si="272"/>
        <v>0</v>
      </c>
      <c r="KRU460" s="143">
        <f t="shared" si="272"/>
        <v>0</v>
      </c>
      <c r="KRV460" s="143">
        <f t="shared" si="272"/>
        <v>0</v>
      </c>
      <c r="KRW460" s="143">
        <f t="shared" si="272"/>
        <v>0</v>
      </c>
      <c r="KRX460" s="143">
        <f t="shared" si="272"/>
        <v>0</v>
      </c>
      <c r="KRY460" s="143">
        <f t="shared" si="272"/>
        <v>0</v>
      </c>
      <c r="KRZ460" s="143">
        <f t="shared" si="272"/>
        <v>0</v>
      </c>
      <c r="KSA460" s="143">
        <f t="shared" si="272"/>
        <v>0</v>
      </c>
      <c r="KSB460" s="143">
        <f t="shared" si="272"/>
        <v>0</v>
      </c>
      <c r="KSC460" s="143">
        <f t="shared" si="272"/>
        <v>0</v>
      </c>
      <c r="KSD460" s="143">
        <f t="shared" si="272"/>
        <v>0</v>
      </c>
      <c r="KSE460" s="143">
        <f t="shared" si="272"/>
        <v>0</v>
      </c>
      <c r="KSF460" s="143">
        <f t="shared" si="272"/>
        <v>0</v>
      </c>
      <c r="KSG460" s="143">
        <f t="shared" si="272"/>
        <v>0</v>
      </c>
      <c r="KSH460" s="143">
        <f t="shared" si="272"/>
        <v>0</v>
      </c>
      <c r="KSI460" s="143">
        <f t="shared" si="272"/>
        <v>0</v>
      </c>
      <c r="KSJ460" s="143">
        <f t="shared" si="272"/>
        <v>0</v>
      </c>
      <c r="KSK460" s="143">
        <f t="shared" ref="KSK460:KUV460" si="273">KSK436</f>
        <v>0</v>
      </c>
      <c r="KSL460" s="143">
        <f t="shared" si="273"/>
        <v>0</v>
      </c>
      <c r="KSM460" s="143">
        <f t="shared" si="273"/>
        <v>0</v>
      </c>
      <c r="KSN460" s="143">
        <f t="shared" si="273"/>
        <v>0</v>
      </c>
      <c r="KSO460" s="143">
        <f t="shared" si="273"/>
        <v>0</v>
      </c>
      <c r="KSP460" s="143">
        <f t="shared" si="273"/>
        <v>0</v>
      </c>
      <c r="KSQ460" s="143">
        <f t="shared" si="273"/>
        <v>0</v>
      </c>
      <c r="KSR460" s="143">
        <f t="shared" si="273"/>
        <v>0</v>
      </c>
      <c r="KSS460" s="143">
        <f t="shared" si="273"/>
        <v>0</v>
      </c>
      <c r="KST460" s="143">
        <f t="shared" si="273"/>
        <v>0</v>
      </c>
      <c r="KSU460" s="143">
        <f t="shared" si="273"/>
        <v>0</v>
      </c>
      <c r="KSV460" s="143">
        <f t="shared" si="273"/>
        <v>0</v>
      </c>
      <c r="KSW460" s="143">
        <f t="shared" si="273"/>
        <v>0</v>
      </c>
      <c r="KSX460" s="143">
        <f t="shared" si="273"/>
        <v>0</v>
      </c>
      <c r="KSY460" s="143">
        <f t="shared" si="273"/>
        <v>0</v>
      </c>
      <c r="KSZ460" s="143">
        <f t="shared" si="273"/>
        <v>0</v>
      </c>
      <c r="KTA460" s="143">
        <f t="shared" si="273"/>
        <v>0</v>
      </c>
      <c r="KTB460" s="143">
        <f t="shared" si="273"/>
        <v>0</v>
      </c>
      <c r="KTC460" s="143">
        <f t="shared" si="273"/>
        <v>0</v>
      </c>
      <c r="KTD460" s="143">
        <f t="shared" si="273"/>
        <v>0</v>
      </c>
      <c r="KTE460" s="143">
        <f t="shared" si="273"/>
        <v>0</v>
      </c>
      <c r="KTF460" s="143">
        <f t="shared" si="273"/>
        <v>0</v>
      </c>
      <c r="KTG460" s="143">
        <f t="shared" si="273"/>
        <v>0</v>
      </c>
      <c r="KTH460" s="143">
        <f t="shared" si="273"/>
        <v>0</v>
      </c>
      <c r="KTI460" s="143">
        <f t="shared" si="273"/>
        <v>0</v>
      </c>
      <c r="KTJ460" s="143">
        <f t="shared" si="273"/>
        <v>0</v>
      </c>
      <c r="KTK460" s="143">
        <f t="shared" si="273"/>
        <v>0</v>
      </c>
      <c r="KTL460" s="143">
        <f t="shared" si="273"/>
        <v>0</v>
      </c>
      <c r="KTM460" s="143">
        <f t="shared" si="273"/>
        <v>0</v>
      </c>
      <c r="KTN460" s="143">
        <f t="shared" si="273"/>
        <v>0</v>
      </c>
      <c r="KTO460" s="143">
        <f t="shared" si="273"/>
        <v>0</v>
      </c>
      <c r="KTP460" s="143">
        <f t="shared" si="273"/>
        <v>0</v>
      </c>
      <c r="KTQ460" s="143">
        <f t="shared" si="273"/>
        <v>0</v>
      </c>
      <c r="KTR460" s="143">
        <f t="shared" si="273"/>
        <v>0</v>
      </c>
      <c r="KTS460" s="143">
        <f t="shared" si="273"/>
        <v>0</v>
      </c>
      <c r="KTT460" s="143">
        <f t="shared" si="273"/>
        <v>0</v>
      </c>
      <c r="KTU460" s="143">
        <f t="shared" si="273"/>
        <v>0</v>
      </c>
      <c r="KTV460" s="143">
        <f t="shared" si="273"/>
        <v>0</v>
      </c>
      <c r="KTW460" s="143">
        <f t="shared" si="273"/>
        <v>0</v>
      </c>
      <c r="KTX460" s="143">
        <f t="shared" si="273"/>
        <v>0</v>
      </c>
      <c r="KTY460" s="143">
        <f t="shared" si="273"/>
        <v>0</v>
      </c>
      <c r="KTZ460" s="143">
        <f t="shared" si="273"/>
        <v>0</v>
      </c>
      <c r="KUA460" s="143">
        <f t="shared" si="273"/>
        <v>0</v>
      </c>
      <c r="KUB460" s="143">
        <f t="shared" si="273"/>
        <v>0</v>
      </c>
      <c r="KUC460" s="143">
        <f t="shared" si="273"/>
        <v>0</v>
      </c>
      <c r="KUD460" s="143">
        <f t="shared" si="273"/>
        <v>0</v>
      </c>
      <c r="KUE460" s="143">
        <f t="shared" si="273"/>
        <v>0</v>
      </c>
      <c r="KUF460" s="143">
        <f t="shared" si="273"/>
        <v>0</v>
      </c>
      <c r="KUG460" s="143">
        <f t="shared" si="273"/>
        <v>0</v>
      </c>
      <c r="KUH460" s="143">
        <f t="shared" si="273"/>
        <v>0</v>
      </c>
      <c r="KUI460" s="143">
        <f t="shared" si="273"/>
        <v>0</v>
      </c>
      <c r="KUJ460" s="143">
        <f t="shared" si="273"/>
        <v>0</v>
      </c>
      <c r="KUK460" s="143">
        <f t="shared" si="273"/>
        <v>0</v>
      </c>
      <c r="KUL460" s="143">
        <f t="shared" si="273"/>
        <v>0</v>
      </c>
      <c r="KUM460" s="143">
        <f t="shared" si="273"/>
        <v>0</v>
      </c>
      <c r="KUN460" s="143">
        <f t="shared" si="273"/>
        <v>0</v>
      </c>
      <c r="KUO460" s="143">
        <f t="shared" si="273"/>
        <v>0</v>
      </c>
      <c r="KUP460" s="143">
        <f t="shared" si="273"/>
        <v>0</v>
      </c>
      <c r="KUQ460" s="143">
        <f t="shared" si="273"/>
        <v>0</v>
      </c>
      <c r="KUR460" s="143">
        <f t="shared" si="273"/>
        <v>0</v>
      </c>
      <c r="KUS460" s="143">
        <f t="shared" si="273"/>
        <v>0</v>
      </c>
      <c r="KUT460" s="143">
        <f t="shared" si="273"/>
        <v>0</v>
      </c>
      <c r="KUU460" s="143">
        <f t="shared" si="273"/>
        <v>0</v>
      </c>
      <c r="KUV460" s="143">
        <f t="shared" si="273"/>
        <v>0</v>
      </c>
      <c r="KUW460" s="143">
        <f t="shared" ref="KUW460:KXH460" si="274">KUW436</f>
        <v>0</v>
      </c>
      <c r="KUX460" s="143">
        <f t="shared" si="274"/>
        <v>0</v>
      </c>
      <c r="KUY460" s="143">
        <f t="shared" si="274"/>
        <v>0</v>
      </c>
      <c r="KUZ460" s="143">
        <f t="shared" si="274"/>
        <v>0</v>
      </c>
      <c r="KVA460" s="143">
        <f t="shared" si="274"/>
        <v>0</v>
      </c>
      <c r="KVB460" s="143">
        <f t="shared" si="274"/>
        <v>0</v>
      </c>
      <c r="KVC460" s="143">
        <f t="shared" si="274"/>
        <v>0</v>
      </c>
      <c r="KVD460" s="143">
        <f t="shared" si="274"/>
        <v>0</v>
      </c>
      <c r="KVE460" s="143">
        <f t="shared" si="274"/>
        <v>0</v>
      </c>
      <c r="KVF460" s="143">
        <f t="shared" si="274"/>
        <v>0</v>
      </c>
      <c r="KVG460" s="143">
        <f t="shared" si="274"/>
        <v>0</v>
      </c>
      <c r="KVH460" s="143">
        <f t="shared" si="274"/>
        <v>0</v>
      </c>
      <c r="KVI460" s="143">
        <f t="shared" si="274"/>
        <v>0</v>
      </c>
      <c r="KVJ460" s="143">
        <f t="shared" si="274"/>
        <v>0</v>
      </c>
      <c r="KVK460" s="143">
        <f t="shared" si="274"/>
        <v>0</v>
      </c>
      <c r="KVL460" s="143">
        <f t="shared" si="274"/>
        <v>0</v>
      </c>
      <c r="KVM460" s="143">
        <f t="shared" si="274"/>
        <v>0</v>
      </c>
      <c r="KVN460" s="143">
        <f t="shared" si="274"/>
        <v>0</v>
      </c>
      <c r="KVO460" s="143">
        <f t="shared" si="274"/>
        <v>0</v>
      </c>
      <c r="KVP460" s="143">
        <f t="shared" si="274"/>
        <v>0</v>
      </c>
      <c r="KVQ460" s="143">
        <f t="shared" si="274"/>
        <v>0</v>
      </c>
      <c r="KVR460" s="143">
        <f t="shared" si="274"/>
        <v>0</v>
      </c>
      <c r="KVS460" s="143">
        <f t="shared" si="274"/>
        <v>0</v>
      </c>
      <c r="KVT460" s="143">
        <f t="shared" si="274"/>
        <v>0</v>
      </c>
      <c r="KVU460" s="143">
        <f t="shared" si="274"/>
        <v>0</v>
      </c>
      <c r="KVV460" s="143">
        <f t="shared" si="274"/>
        <v>0</v>
      </c>
      <c r="KVW460" s="143">
        <f t="shared" si="274"/>
        <v>0</v>
      </c>
      <c r="KVX460" s="143">
        <f t="shared" si="274"/>
        <v>0</v>
      </c>
      <c r="KVY460" s="143">
        <f t="shared" si="274"/>
        <v>0</v>
      </c>
      <c r="KVZ460" s="143">
        <f t="shared" si="274"/>
        <v>0</v>
      </c>
      <c r="KWA460" s="143">
        <f t="shared" si="274"/>
        <v>0</v>
      </c>
      <c r="KWB460" s="143">
        <f t="shared" si="274"/>
        <v>0</v>
      </c>
      <c r="KWC460" s="143">
        <f t="shared" si="274"/>
        <v>0</v>
      </c>
      <c r="KWD460" s="143">
        <f t="shared" si="274"/>
        <v>0</v>
      </c>
      <c r="KWE460" s="143">
        <f t="shared" si="274"/>
        <v>0</v>
      </c>
      <c r="KWF460" s="143">
        <f t="shared" si="274"/>
        <v>0</v>
      </c>
      <c r="KWG460" s="143">
        <f t="shared" si="274"/>
        <v>0</v>
      </c>
      <c r="KWH460" s="143">
        <f t="shared" si="274"/>
        <v>0</v>
      </c>
      <c r="KWI460" s="143">
        <f t="shared" si="274"/>
        <v>0</v>
      </c>
      <c r="KWJ460" s="143">
        <f t="shared" si="274"/>
        <v>0</v>
      </c>
      <c r="KWK460" s="143">
        <f t="shared" si="274"/>
        <v>0</v>
      </c>
      <c r="KWL460" s="143">
        <f t="shared" si="274"/>
        <v>0</v>
      </c>
      <c r="KWM460" s="143">
        <f t="shared" si="274"/>
        <v>0</v>
      </c>
      <c r="KWN460" s="143">
        <f t="shared" si="274"/>
        <v>0</v>
      </c>
      <c r="KWO460" s="143">
        <f t="shared" si="274"/>
        <v>0</v>
      </c>
      <c r="KWP460" s="143">
        <f t="shared" si="274"/>
        <v>0</v>
      </c>
      <c r="KWQ460" s="143">
        <f t="shared" si="274"/>
        <v>0</v>
      </c>
      <c r="KWR460" s="143">
        <f t="shared" si="274"/>
        <v>0</v>
      </c>
      <c r="KWS460" s="143">
        <f t="shared" si="274"/>
        <v>0</v>
      </c>
      <c r="KWT460" s="143">
        <f t="shared" si="274"/>
        <v>0</v>
      </c>
      <c r="KWU460" s="143">
        <f t="shared" si="274"/>
        <v>0</v>
      </c>
      <c r="KWV460" s="143">
        <f t="shared" si="274"/>
        <v>0</v>
      </c>
      <c r="KWW460" s="143">
        <f t="shared" si="274"/>
        <v>0</v>
      </c>
      <c r="KWX460" s="143">
        <f t="shared" si="274"/>
        <v>0</v>
      </c>
      <c r="KWY460" s="143">
        <f t="shared" si="274"/>
        <v>0</v>
      </c>
      <c r="KWZ460" s="143">
        <f t="shared" si="274"/>
        <v>0</v>
      </c>
      <c r="KXA460" s="143">
        <f t="shared" si="274"/>
        <v>0</v>
      </c>
      <c r="KXB460" s="143">
        <f t="shared" si="274"/>
        <v>0</v>
      </c>
      <c r="KXC460" s="143">
        <f t="shared" si="274"/>
        <v>0</v>
      </c>
      <c r="KXD460" s="143">
        <f t="shared" si="274"/>
        <v>0</v>
      </c>
      <c r="KXE460" s="143">
        <f t="shared" si="274"/>
        <v>0</v>
      </c>
      <c r="KXF460" s="143">
        <f t="shared" si="274"/>
        <v>0</v>
      </c>
      <c r="KXG460" s="143">
        <f t="shared" si="274"/>
        <v>0</v>
      </c>
      <c r="KXH460" s="143">
        <f t="shared" si="274"/>
        <v>0</v>
      </c>
      <c r="KXI460" s="143">
        <f t="shared" ref="KXI460:KZT460" si="275">KXI436</f>
        <v>0</v>
      </c>
      <c r="KXJ460" s="143">
        <f t="shared" si="275"/>
        <v>0</v>
      </c>
      <c r="KXK460" s="143">
        <f t="shared" si="275"/>
        <v>0</v>
      </c>
      <c r="KXL460" s="143">
        <f t="shared" si="275"/>
        <v>0</v>
      </c>
      <c r="KXM460" s="143">
        <f t="shared" si="275"/>
        <v>0</v>
      </c>
      <c r="KXN460" s="143">
        <f t="shared" si="275"/>
        <v>0</v>
      </c>
      <c r="KXO460" s="143">
        <f t="shared" si="275"/>
        <v>0</v>
      </c>
      <c r="KXP460" s="143">
        <f t="shared" si="275"/>
        <v>0</v>
      </c>
      <c r="KXQ460" s="143">
        <f t="shared" si="275"/>
        <v>0</v>
      </c>
      <c r="KXR460" s="143">
        <f t="shared" si="275"/>
        <v>0</v>
      </c>
      <c r="KXS460" s="143">
        <f t="shared" si="275"/>
        <v>0</v>
      </c>
      <c r="KXT460" s="143">
        <f t="shared" si="275"/>
        <v>0</v>
      </c>
      <c r="KXU460" s="143">
        <f t="shared" si="275"/>
        <v>0</v>
      </c>
      <c r="KXV460" s="143">
        <f t="shared" si="275"/>
        <v>0</v>
      </c>
      <c r="KXW460" s="143">
        <f t="shared" si="275"/>
        <v>0</v>
      </c>
      <c r="KXX460" s="143">
        <f t="shared" si="275"/>
        <v>0</v>
      </c>
      <c r="KXY460" s="143">
        <f t="shared" si="275"/>
        <v>0</v>
      </c>
      <c r="KXZ460" s="143">
        <f t="shared" si="275"/>
        <v>0</v>
      </c>
      <c r="KYA460" s="143">
        <f t="shared" si="275"/>
        <v>0</v>
      </c>
      <c r="KYB460" s="143">
        <f t="shared" si="275"/>
        <v>0</v>
      </c>
      <c r="KYC460" s="143">
        <f t="shared" si="275"/>
        <v>0</v>
      </c>
      <c r="KYD460" s="143">
        <f t="shared" si="275"/>
        <v>0</v>
      </c>
      <c r="KYE460" s="143">
        <f t="shared" si="275"/>
        <v>0</v>
      </c>
      <c r="KYF460" s="143">
        <f t="shared" si="275"/>
        <v>0</v>
      </c>
      <c r="KYG460" s="143">
        <f t="shared" si="275"/>
        <v>0</v>
      </c>
      <c r="KYH460" s="143">
        <f t="shared" si="275"/>
        <v>0</v>
      </c>
      <c r="KYI460" s="143">
        <f t="shared" si="275"/>
        <v>0</v>
      </c>
      <c r="KYJ460" s="143">
        <f t="shared" si="275"/>
        <v>0</v>
      </c>
      <c r="KYK460" s="143">
        <f t="shared" si="275"/>
        <v>0</v>
      </c>
      <c r="KYL460" s="143">
        <f t="shared" si="275"/>
        <v>0</v>
      </c>
      <c r="KYM460" s="143">
        <f t="shared" si="275"/>
        <v>0</v>
      </c>
      <c r="KYN460" s="143">
        <f t="shared" si="275"/>
        <v>0</v>
      </c>
      <c r="KYO460" s="143">
        <f t="shared" si="275"/>
        <v>0</v>
      </c>
      <c r="KYP460" s="143">
        <f t="shared" si="275"/>
        <v>0</v>
      </c>
      <c r="KYQ460" s="143">
        <f t="shared" si="275"/>
        <v>0</v>
      </c>
      <c r="KYR460" s="143">
        <f t="shared" si="275"/>
        <v>0</v>
      </c>
      <c r="KYS460" s="143">
        <f t="shared" si="275"/>
        <v>0</v>
      </c>
      <c r="KYT460" s="143">
        <f t="shared" si="275"/>
        <v>0</v>
      </c>
      <c r="KYU460" s="143">
        <f t="shared" si="275"/>
        <v>0</v>
      </c>
      <c r="KYV460" s="143">
        <f t="shared" si="275"/>
        <v>0</v>
      </c>
      <c r="KYW460" s="143">
        <f t="shared" si="275"/>
        <v>0</v>
      </c>
      <c r="KYX460" s="143">
        <f t="shared" si="275"/>
        <v>0</v>
      </c>
      <c r="KYY460" s="143">
        <f t="shared" si="275"/>
        <v>0</v>
      </c>
      <c r="KYZ460" s="143">
        <f t="shared" si="275"/>
        <v>0</v>
      </c>
      <c r="KZA460" s="143">
        <f t="shared" si="275"/>
        <v>0</v>
      </c>
      <c r="KZB460" s="143">
        <f t="shared" si="275"/>
        <v>0</v>
      </c>
      <c r="KZC460" s="143">
        <f t="shared" si="275"/>
        <v>0</v>
      </c>
      <c r="KZD460" s="143">
        <f t="shared" si="275"/>
        <v>0</v>
      </c>
      <c r="KZE460" s="143">
        <f t="shared" si="275"/>
        <v>0</v>
      </c>
      <c r="KZF460" s="143">
        <f t="shared" si="275"/>
        <v>0</v>
      </c>
      <c r="KZG460" s="143">
        <f t="shared" si="275"/>
        <v>0</v>
      </c>
      <c r="KZH460" s="143">
        <f t="shared" si="275"/>
        <v>0</v>
      </c>
      <c r="KZI460" s="143">
        <f t="shared" si="275"/>
        <v>0</v>
      </c>
      <c r="KZJ460" s="143">
        <f t="shared" si="275"/>
        <v>0</v>
      </c>
      <c r="KZK460" s="143">
        <f t="shared" si="275"/>
        <v>0</v>
      </c>
      <c r="KZL460" s="143">
        <f t="shared" si="275"/>
        <v>0</v>
      </c>
      <c r="KZM460" s="143">
        <f t="shared" si="275"/>
        <v>0</v>
      </c>
      <c r="KZN460" s="143">
        <f t="shared" si="275"/>
        <v>0</v>
      </c>
      <c r="KZO460" s="143">
        <f t="shared" si="275"/>
        <v>0</v>
      </c>
      <c r="KZP460" s="143">
        <f t="shared" si="275"/>
        <v>0</v>
      </c>
      <c r="KZQ460" s="143">
        <f t="shared" si="275"/>
        <v>0</v>
      </c>
      <c r="KZR460" s="143">
        <f t="shared" si="275"/>
        <v>0</v>
      </c>
      <c r="KZS460" s="143">
        <f t="shared" si="275"/>
        <v>0</v>
      </c>
      <c r="KZT460" s="143">
        <f t="shared" si="275"/>
        <v>0</v>
      </c>
      <c r="KZU460" s="143">
        <f t="shared" ref="KZU460:LCF460" si="276">KZU436</f>
        <v>0</v>
      </c>
      <c r="KZV460" s="143">
        <f t="shared" si="276"/>
        <v>0</v>
      </c>
      <c r="KZW460" s="143">
        <f t="shared" si="276"/>
        <v>0</v>
      </c>
      <c r="KZX460" s="143">
        <f t="shared" si="276"/>
        <v>0</v>
      </c>
      <c r="KZY460" s="143">
        <f t="shared" si="276"/>
        <v>0</v>
      </c>
      <c r="KZZ460" s="143">
        <f t="shared" si="276"/>
        <v>0</v>
      </c>
      <c r="LAA460" s="143">
        <f t="shared" si="276"/>
        <v>0</v>
      </c>
      <c r="LAB460" s="143">
        <f t="shared" si="276"/>
        <v>0</v>
      </c>
      <c r="LAC460" s="143">
        <f t="shared" si="276"/>
        <v>0</v>
      </c>
      <c r="LAD460" s="143">
        <f t="shared" si="276"/>
        <v>0</v>
      </c>
      <c r="LAE460" s="143">
        <f t="shared" si="276"/>
        <v>0</v>
      </c>
      <c r="LAF460" s="143">
        <f t="shared" si="276"/>
        <v>0</v>
      </c>
      <c r="LAG460" s="143">
        <f t="shared" si="276"/>
        <v>0</v>
      </c>
      <c r="LAH460" s="143">
        <f t="shared" si="276"/>
        <v>0</v>
      </c>
      <c r="LAI460" s="143">
        <f t="shared" si="276"/>
        <v>0</v>
      </c>
      <c r="LAJ460" s="143">
        <f t="shared" si="276"/>
        <v>0</v>
      </c>
      <c r="LAK460" s="143">
        <f t="shared" si="276"/>
        <v>0</v>
      </c>
      <c r="LAL460" s="143">
        <f t="shared" si="276"/>
        <v>0</v>
      </c>
      <c r="LAM460" s="143">
        <f t="shared" si="276"/>
        <v>0</v>
      </c>
      <c r="LAN460" s="143">
        <f t="shared" si="276"/>
        <v>0</v>
      </c>
      <c r="LAO460" s="143">
        <f t="shared" si="276"/>
        <v>0</v>
      </c>
      <c r="LAP460" s="143">
        <f t="shared" si="276"/>
        <v>0</v>
      </c>
      <c r="LAQ460" s="143">
        <f t="shared" si="276"/>
        <v>0</v>
      </c>
      <c r="LAR460" s="143">
        <f t="shared" si="276"/>
        <v>0</v>
      </c>
      <c r="LAS460" s="143">
        <f t="shared" si="276"/>
        <v>0</v>
      </c>
      <c r="LAT460" s="143">
        <f t="shared" si="276"/>
        <v>0</v>
      </c>
      <c r="LAU460" s="143">
        <f t="shared" si="276"/>
        <v>0</v>
      </c>
      <c r="LAV460" s="143">
        <f t="shared" si="276"/>
        <v>0</v>
      </c>
      <c r="LAW460" s="143">
        <f t="shared" si="276"/>
        <v>0</v>
      </c>
      <c r="LAX460" s="143">
        <f t="shared" si="276"/>
        <v>0</v>
      </c>
      <c r="LAY460" s="143">
        <f t="shared" si="276"/>
        <v>0</v>
      </c>
      <c r="LAZ460" s="143">
        <f t="shared" si="276"/>
        <v>0</v>
      </c>
      <c r="LBA460" s="143">
        <f t="shared" si="276"/>
        <v>0</v>
      </c>
      <c r="LBB460" s="143">
        <f t="shared" si="276"/>
        <v>0</v>
      </c>
      <c r="LBC460" s="143">
        <f t="shared" si="276"/>
        <v>0</v>
      </c>
      <c r="LBD460" s="143">
        <f t="shared" si="276"/>
        <v>0</v>
      </c>
      <c r="LBE460" s="143">
        <f t="shared" si="276"/>
        <v>0</v>
      </c>
      <c r="LBF460" s="143">
        <f t="shared" si="276"/>
        <v>0</v>
      </c>
      <c r="LBG460" s="143">
        <f t="shared" si="276"/>
        <v>0</v>
      </c>
      <c r="LBH460" s="143">
        <f t="shared" si="276"/>
        <v>0</v>
      </c>
      <c r="LBI460" s="143">
        <f t="shared" si="276"/>
        <v>0</v>
      </c>
      <c r="LBJ460" s="143">
        <f t="shared" si="276"/>
        <v>0</v>
      </c>
      <c r="LBK460" s="143">
        <f t="shared" si="276"/>
        <v>0</v>
      </c>
      <c r="LBL460" s="143">
        <f t="shared" si="276"/>
        <v>0</v>
      </c>
      <c r="LBM460" s="143">
        <f t="shared" si="276"/>
        <v>0</v>
      </c>
      <c r="LBN460" s="143">
        <f t="shared" si="276"/>
        <v>0</v>
      </c>
      <c r="LBO460" s="143">
        <f t="shared" si="276"/>
        <v>0</v>
      </c>
      <c r="LBP460" s="143">
        <f t="shared" si="276"/>
        <v>0</v>
      </c>
      <c r="LBQ460" s="143">
        <f t="shared" si="276"/>
        <v>0</v>
      </c>
      <c r="LBR460" s="143">
        <f t="shared" si="276"/>
        <v>0</v>
      </c>
      <c r="LBS460" s="143">
        <f t="shared" si="276"/>
        <v>0</v>
      </c>
      <c r="LBT460" s="143">
        <f t="shared" si="276"/>
        <v>0</v>
      </c>
      <c r="LBU460" s="143">
        <f t="shared" si="276"/>
        <v>0</v>
      </c>
      <c r="LBV460" s="143">
        <f t="shared" si="276"/>
        <v>0</v>
      </c>
      <c r="LBW460" s="143">
        <f t="shared" si="276"/>
        <v>0</v>
      </c>
      <c r="LBX460" s="143">
        <f t="shared" si="276"/>
        <v>0</v>
      </c>
      <c r="LBY460" s="143">
        <f t="shared" si="276"/>
        <v>0</v>
      </c>
      <c r="LBZ460" s="143">
        <f t="shared" si="276"/>
        <v>0</v>
      </c>
      <c r="LCA460" s="143">
        <f t="shared" si="276"/>
        <v>0</v>
      </c>
      <c r="LCB460" s="143">
        <f t="shared" si="276"/>
        <v>0</v>
      </c>
      <c r="LCC460" s="143">
        <f t="shared" si="276"/>
        <v>0</v>
      </c>
      <c r="LCD460" s="143">
        <f t="shared" si="276"/>
        <v>0</v>
      </c>
      <c r="LCE460" s="143">
        <f t="shared" si="276"/>
        <v>0</v>
      </c>
      <c r="LCF460" s="143">
        <f t="shared" si="276"/>
        <v>0</v>
      </c>
      <c r="LCG460" s="143">
        <f t="shared" ref="LCG460:LER460" si="277">LCG436</f>
        <v>0</v>
      </c>
      <c r="LCH460" s="143">
        <f t="shared" si="277"/>
        <v>0</v>
      </c>
      <c r="LCI460" s="143">
        <f t="shared" si="277"/>
        <v>0</v>
      </c>
      <c r="LCJ460" s="143">
        <f t="shared" si="277"/>
        <v>0</v>
      </c>
      <c r="LCK460" s="143">
        <f t="shared" si="277"/>
        <v>0</v>
      </c>
      <c r="LCL460" s="143">
        <f t="shared" si="277"/>
        <v>0</v>
      </c>
      <c r="LCM460" s="143">
        <f t="shared" si="277"/>
        <v>0</v>
      </c>
      <c r="LCN460" s="143">
        <f t="shared" si="277"/>
        <v>0</v>
      </c>
      <c r="LCO460" s="143">
        <f t="shared" si="277"/>
        <v>0</v>
      </c>
      <c r="LCP460" s="143">
        <f t="shared" si="277"/>
        <v>0</v>
      </c>
      <c r="LCQ460" s="143">
        <f t="shared" si="277"/>
        <v>0</v>
      </c>
      <c r="LCR460" s="143">
        <f t="shared" si="277"/>
        <v>0</v>
      </c>
      <c r="LCS460" s="143">
        <f t="shared" si="277"/>
        <v>0</v>
      </c>
      <c r="LCT460" s="143">
        <f t="shared" si="277"/>
        <v>0</v>
      </c>
      <c r="LCU460" s="143">
        <f t="shared" si="277"/>
        <v>0</v>
      </c>
      <c r="LCV460" s="143">
        <f t="shared" si="277"/>
        <v>0</v>
      </c>
      <c r="LCW460" s="143">
        <f t="shared" si="277"/>
        <v>0</v>
      </c>
      <c r="LCX460" s="143">
        <f t="shared" si="277"/>
        <v>0</v>
      </c>
      <c r="LCY460" s="143">
        <f t="shared" si="277"/>
        <v>0</v>
      </c>
      <c r="LCZ460" s="143">
        <f t="shared" si="277"/>
        <v>0</v>
      </c>
      <c r="LDA460" s="143">
        <f t="shared" si="277"/>
        <v>0</v>
      </c>
      <c r="LDB460" s="143">
        <f t="shared" si="277"/>
        <v>0</v>
      </c>
      <c r="LDC460" s="143">
        <f t="shared" si="277"/>
        <v>0</v>
      </c>
      <c r="LDD460" s="143">
        <f t="shared" si="277"/>
        <v>0</v>
      </c>
      <c r="LDE460" s="143">
        <f t="shared" si="277"/>
        <v>0</v>
      </c>
      <c r="LDF460" s="143">
        <f t="shared" si="277"/>
        <v>0</v>
      </c>
      <c r="LDG460" s="143">
        <f t="shared" si="277"/>
        <v>0</v>
      </c>
      <c r="LDH460" s="143">
        <f t="shared" si="277"/>
        <v>0</v>
      </c>
      <c r="LDI460" s="143">
        <f t="shared" si="277"/>
        <v>0</v>
      </c>
      <c r="LDJ460" s="143">
        <f t="shared" si="277"/>
        <v>0</v>
      </c>
      <c r="LDK460" s="143">
        <f t="shared" si="277"/>
        <v>0</v>
      </c>
      <c r="LDL460" s="143">
        <f t="shared" si="277"/>
        <v>0</v>
      </c>
      <c r="LDM460" s="143">
        <f t="shared" si="277"/>
        <v>0</v>
      </c>
      <c r="LDN460" s="143">
        <f t="shared" si="277"/>
        <v>0</v>
      </c>
      <c r="LDO460" s="143">
        <f t="shared" si="277"/>
        <v>0</v>
      </c>
      <c r="LDP460" s="143">
        <f t="shared" si="277"/>
        <v>0</v>
      </c>
      <c r="LDQ460" s="143">
        <f t="shared" si="277"/>
        <v>0</v>
      </c>
      <c r="LDR460" s="143">
        <f t="shared" si="277"/>
        <v>0</v>
      </c>
      <c r="LDS460" s="143">
        <f t="shared" si="277"/>
        <v>0</v>
      </c>
      <c r="LDT460" s="143">
        <f t="shared" si="277"/>
        <v>0</v>
      </c>
      <c r="LDU460" s="143">
        <f t="shared" si="277"/>
        <v>0</v>
      </c>
      <c r="LDV460" s="143">
        <f t="shared" si="277"/>
        <v>0</v>
      </c>
      <c r="LDW460" s="143">
        <f t="shared" si="277"/>
        <v>0</v>
      </c>
      <c r="LDX460" s="143">
        <f t="shared" si="277"/>
        <v>0</v>
      </c>
      <c r="LDY460" s="143">
        <f t="shared" si="277"/>
        <v>0</v>
      </c>
      <c r="LDZ460" s="143">
        <f t="shared" si="277"/>
        <v>0</v>
      </c>
      <c r="LEA460" s="143">
        <f t="shared" si="277"/>
        <v>0</v>
      </c>
      <c r="LEB460" s="143">
        <f t="shared" si="277"/>
        <v>0</v>
      </c>
      <c r="LEC460" s="143">
        <f t="shared" si="277"/>
        <v>0</v>
      </c>
      <c r="LED460" s="143">
        <f t="shared" si="277"/>
        <v>0</v>
      </c>
      <c r="LEE460" s="143">
        <f t="shared" si="277"/>
        <v>0</v>
      </c>
      <c r="LEF460" s="143">
        <f t="shared" si="277"/>
        <v>0</v>
      </c>
      <c r="LEG460" s="143">
        <f t="shared" si="277"/>
        <v>0</v>
      </c>
      <c r="LEH460" s="143">
        <f t="shared" si="277"/>
        <v>0</v>
      </c>
      <c r="LEI460" s="143">
        <f t="shared" si="277"/>
        <v>0</v>
      </c>
      <c r="LEJ460" s="143">
        <f t="shared" si="277"/>
        <v>0</v>
      </c>
      <c r="LEK460" s="143">
        <f t="shared" si="277"/>
        <v>0</v>
      </c>
      <c r="LEL460" s="143">
        <f t="shared" si="277"/>
        <v>0</v>
      </c>
      <c r="LEM460" s="143">
        <f t="shared" si="277"/>
        <v>0</v>
      </c>
      <c r="LEN460" s="143">
        <f t="shared" si="277"/>
        <v>0</v>
      </c>
      <c r="LEO460" s="143">
        <f t="shared" si="277"/>
        <v>0</v>
      </c>
      <c r="LEP460" s="143">
        <f t="shared" si="277"/>
        <v>0</v>
      </c>
      <c r="LEQ460" s="143">
        <f t="shared" si="277"/>
        <v>0</v>
      </c>
      <c r="LER460" s="143">
        <f t="shared" si="277"/>
        <v>0</v>
      </c>
      <c r="LES460" s="143">
        <f t="shared" ref="LES460:LHD460" si="278">LES436</f>
        <v>0</v>
      </c>
      <c r="LET460" s="143">
        <f t="shared" si="278"/>
        <v>0</v>
      </c>
      <c r="LEU460" s="143">
        <f t="shared" si="278"/>
        <v>0</v>
      </c>
      <c r="LEV460" s="143">
        <f t="shared" si="278"/>
        <v>0</v>
      </c>
      <c r="LEW460" s="143">
        <f t="shared" si="278"/>
        <v>0</v>
      </c>
      <c r="LEX460" s="143">
        <f t="shared" si="278"/>
        <v>0</v>
      </c>
      <c r="LEY460" s="143">
        <f t="shared" si="278"/>
        <v>0</v>
      </c>
      <c r="LEZ460" s="143">
        <f t="shared" si="278"/>
        <v>0</v>
      </c>
      <c r="LFA460" s="143">
        <f t="shared" si="278"/>
        <v>0</v>
      </c>
      <c r="LFB460" s="143">
        <f t="shared" si="278"/>
        <v>0</v>
      </c>
      <c r="LFC460" s="143">
        <f t="shared" si="278"/>
        <v>0</v>
      </c>
      <c r="LFD460" s="143">
        <f t="shared" si="278"/>
        <v>0</v>
      </c>
      <c r="LFE460" s="143">
        <f t="shared" si="278"/>
        <v>0</v>
      </c>
      <c r="LFF460" s="143">
        <f t="shared" si="278"/>
        <v>0</v>
      </c>
      <c r="LFG460" s="143">
        <f t="shared" si="278"/>
        <v>0</v>
      </c>
      <c r="LFH460" s="143">
        <f t="shared" si="278"/>
        <v>0</v>
      </c>
      <c r="LFI460" s="143">
        <f t="shared" si="278"/>
        <v>0</v>
      </c>
      <c r="LFJ460" s="143">
        <f t="shared" si="278"/>
        <v>0</v>
      </c>
      <c r="LFK460" s="143">
        <f t="shared" si="278"/>
        <v>0</v>
      </c>
      <c r="LFL460" s="143">
        <f t="shared" si="278"/>
        <v>0</v>
      </c>
      <c r="LFM460" s="143">
        <f t="shared" si="278"/>
        <v>0</v>
      </c>
      <c r="LFN460" s="143">
        <f t="shared" si="278"/>
        <v>0</v>
      </c>
      <c r="LFO460" s="143">
        <f t="shared" si="278"/>
        <v>0</v>
      </c>
      <c r="LFP460" s="143">
        <f t="shared" si="278"/>
        <v>0</v>
      </c>
      <c r="LFQ460" s="143">
        <f t="shared" si="278"/>
        <v>0</v>
      </c>
      <c r="LFR460" s="143">
        <f t="shared" si="278"/>
        <v>0</v>
      </c>
      <c r="LFS460" s="143">
        <f t="shared" si="278"/>
        <v>0</v>
      </c>
      <c r="LFT460" s="143">
        <f t="shared" si="278"/>
        <v>0</v>
      </c>
      <c r="LFU460" s="143">
        <f t="shared" si="278"/>
        <v>0</v>
      </c>
      <c r="LFV460" s="143">
        <f t="shared" si="278"/>
        <v>0</v>
      </c>
      <c r="LFW460" s="143">
        <f t="shared" si="278"/>
        <v>0</v>
      </c>
      <c r="LFX460" s="143">
        <f t="shared" si="278"/>
        <v>0</v>
      </c>
      <c r="LFY460" s="143">
        <f t="shared" si="278"/>
        <v>0</v>
      </c>
      <c r="LFZ460" s="143">
        <f t="shared" si="278"/>
        <v>0</v>
      </c>
      <c r="LGA460" s="143">
        <f t="shared" si="278"/>
        <v>0</v>
      </c>
      <c r="LGB460" s="143">
        <f t="shared" si="278"/>
        <v>0</v>
      </c>
      <c r="LGC460" s="143">
        <f t="shared" si="278"/>
        <v>0</v>
      </c>
      <c r="LGD460" s="143">
        <f t="shared" si="278"/>
        <v>0</v>
      </c>
      <c r="LGE460" s="143">
        <f t="shared" si="278"/>
        <v>0</v>
      </c>
      <c r="LGF460" s="143">
        <f t="shared" si="278"/>
        <v>0</v>
      </c>
      <c r="LGG460" s="143">
        <f t="shared" si="278"/>
        <v>0</v>
      </c>
      <c r="LGH460" s="143">
        <f t="shared" si="278"/>
        <v>0</v>
      </c>
      <c r="LGI460" s="143">
        <f t="shared" si="278"/>
        <v>0</v>
      </c>
      <c r="LGJ460" s="143">
        <f t="shared" si="278"/>
        <v>0</v>
      </c>
      <c r="LGK460" s="143">
        <f t="shared" si="278"/>
        <v>0</v>
      </c>
      <c r="LGL460" s="143">
        <f t="shared" si="278"/>
        <v>0</v>
      </c>
      <c r="LGM460" s="143">
        <f t="shared" si="278"/>
        <v>0</v>
      </c>
      <c r="LGN460" s="143">
        <f t="shared" si="278"/>
        <v>0</v>
      </c>
      <c r="LGO460" s="143">
        <f t="shared" si="278"/>
        <v>0</v>
      </c>
      <c r="LGP460" s="143">
        <f t="shared" si="278"/>
        <v>0</v>
      </c>
      <c r="LGQ460" s="143">
        <f t="shared" si="278"/>
        <v>0</v>
      </c>
      <c r="LGR460" s="143">
        <f t="shared" si="278"/>
        <v>0</v>
      </c>
      <c r="LGS460" s="143">
        <f t="shared" si="278"/>
        <v>0</v>
      </c>
      <c r="LGT460" s="143">
        <f t="shared" si="278"/>
        <v>0</v>
      </c>
      <c r="LGU460" s="143">
        <f t="shared" si="278"/>
        <v>0</v>
      </c>
      <c r="LGV460" s="143">
        <f t="shared" si="278"/>
        <v>0</v>
      </c>
      <c r="LGW460" s="143">
        <f t="shared" si="278"/>
        <v>0</v>
      </c>
      <c r="LGX460" s="143">
        <f t="shared" si="278"/>
        <v>0</v>
      </c>
      <c r="LGY460" s="143">
        <f t="shared" si="278"/>
        <v>0</v>
      </c>
      <c r="LGZ460" s="143">
        <f t="shared" si="278"/>
        <v>0</v>
      </c>
      <c r="LHA460" s="143">
        <f t="shared" si="278"/>
        <v>0</v>
      </c>
      <c r="LHB460" s="143">
        <f t="shared" si="278"/>
        <v>0</v>
      </c>
      <c r="LHC460" s="143">
        <f t="shared" si="278"/>
        <v>0</v>
      </c>
      <c r="LHD460" s="143">
        <f t="shared" si="278"/>
        <v>0</v>
      </c>
      <c r="LHE460" s="143">
        <f t="shared" ref="LHE460:LJP460" si="279">LHE436</f>
        <v>0</v>
      </c>
      <c r="LHF460" s="143">
        <f t="shared" si="279"/>
        <v>0</v>
      </c>
      <c r="LHG460" s="143">
        <f t="shared" si="279"/>
        <v>0</v>
      </c>
      <c r="LHH460" s="143">
        <f t="shared" si="279"/>
        <v>0</v>
      </c>
      <c r="LHI460" s="143">
        <f t="shared" si="279"/>
        <v>0</v>
      </c>
      <c r="LHJ460" s="143">
        <f t="shared" si="279"/>
        <v>0</v>
      </c>
      <c r="LHK460" s="143">
        <f t="shared" si="279"/>
        <v>0</v>
      </c>
      <c r="LHL460" s="143">
        <f t="shared" si="279"/>
        <v>0</v>
      </c>
      <c r="LHM460" s="143">
        <f t="shared" si="279"/>
        <v>0</v>
      </c>
      <c r="LHN460" s="143">
        <f t="shared" si="279"/>
        <v>0</v>
      </c>
      <c r="LHO460" s="143">
        <f t="shared" si="279"/>
        <v>0</v>
      </c>
      <c r="LHP460" s="143">
        <f t="shared" si="279"/>
        <v>0</v>
      </c>
      <c r="LHQ460" s="143">
        <f t="shared" si="279"/>
        <v>0</v>
      </c>
      <c r="LHR460" s="143">
        <f t="shared" si="279"/>
        <v>0</v>
      </c>
      <c r="LHS460" s="143">
        <f t="shared" si="279"/>
        <v>0</v>
      </c>
      <c r="LHT460" s="143">
        <f t="shared" si="279"/>
        <v>0</v>
      </c>
      <c r="LHU460" s="143">
        <f t="shared" si="279"/>
        <v>0</v>
      </c>
      <c r="LHV460" s="143">
        <f t="shared" si="279"/>
        <v>0</v>
      </c>
      <c r="LHW460" s="143">
        <f t="shared" si="279"/>
        <v>0</v>
      </c>
      <c r="LHX460" s="143">
        <f t="shared" si="279"/>
        <v>0</v>
      </c>
      <c r="LHY460" s="143">
        <f t="shared" si="279"/>
        <v>0</v>
      </c>
      <c r="LHZ460" s="143">
        <f t="shared" si="279"/>
        <v>0</v>
      </c>
      <c r="LIA460" s="143">
        <f t="shared" si="279"/>
        <v>0</v>
      </c>
      <c r="LIB460" s="143">
        <f t="shared" si="279"/>
        <v>0</v>
      </c>
      <c r="LIC460" s="143">
        <f t="shared" si="279"/>
        <v>0</v>
      </c>
      <c r="LID460" s="143">
        <f t="shared" si="279"/>
        <v>0</v>
      </c>
      <c r="LIE460" s="143">
        <f t="shared" si="279"/>
        <v>0</v>
      </c>
      <c r="LIF460" s="143">
        <f t="shared" si="279"/>
        <v>0</v>
      </c>
      <c r="LIG460" s="143">
        <f t="shared" si="279"/>
        <v>0</v>
      </c>
      <c r="LIH460" s="143">
        <f t="shared" si="279"/>
        <v>0</v>
      </c>
      <c r="LII460" s="143">
        <f t="shared" si="279"/>
        <v>0</v>
      </c>
      <c r="LIJ460" s="143">
        <f t="shared" si="279"/>
        <v>0</v>
      </c>
      <c r="LIK460" s="143">
        <f t="shared" si="279"/>
        <v>0</v>
      </c>
      <c r="LIL460" s="143">
        <f t="shared" si="279"/>
        <v>0</v>
      </c>
      <c r="LIM460" s="143">
        <f t="shared" si="279"/>
        <v>0</v>
      </c>
      <c r="LIN460" s="143">
        <f t="shared" si="279"/>
        <v>0</v>
      </c>
      <c r="LIO460" s="143">
        <f t="shared" si="279"/>
        <v>0</v>
      </c>
      <c r="LIP460" s="143">
        <f t="shared" si="279"/>
        <v>0</v>
      </c>
      <c r="LIQ460" s="143">
        <f t="shared" si="279"/>
        <v>0</v>
      </c>
      <c r="LIR460" s="143">
        <f t="shared" si="279"/>
        <v>0</v>
      </c>
      <c r="LIS460" s="143">
        <f t="shared" si="279"/>
        <v>0</v>
      </c>
      <c r="LIT460" s="143">
        <f t="shared" si="279"/>
        <v>0</v>
      </c>
      <c r="LIU460" s="143">
        <f t="shared" si="279"/>
        <v>0</v>
      </c>
      <c r="LIV460" s="143">
        <f t="shared" si="279"/>
        <v>0</v>
      </c>
      <c r="LIW460" s="143">
        <f t="shared" si="279"/>
        <v>0</v>
      </c>
      <c r="LIX460" s="143">
        <f t="shared" si="279"/>
        <v>0</v>
      </c>
      <c r="LIY460" s="143">
        <f t="shared" si="279"/>
        <v>0</v>
      </c>
      <c r="LIZ460" s="143">
        <f t="shared" si="279"/>
        <v>0</v>
      </c>
      <c r="LJA460" s="143">
        <f t="shared" si="279"/>
        <v>0</v>
      </c>
      <c r="LJB460" s="143">
        <f t="shared" si="279"/>
        <v>0</v>
      </c>
      <c r="LJC460" s="143">
        <f t="shared" si="279"/>
        <v>0</v>
      </c>
      <c r="LJD460" s="143">
        <f t="shared" si="279"/>
        <v>0</v>
      </c>
      <c r="LJE460" s="143">
        <f t="shared" si="279"/>
        <v>0</v>
      </c>
      <c r="LJF460" s="143">
        <f t="shared" si="279"/>
        <v>0</v>
      </c>
      <c r="LJG460" s="143">
        <f t="shared" si="279"/>
        <v>0</v>
      </c>
      <c r="LJH460" s="143">
        <f t="shared" si="279"/>
        <v>0</v>
      </c>
      <c r="LJI460" s="143">
        <f t="shared" si="279"/>
        <v>0</v>
      </c>
      <c r="LJJ460" s="143">
        <f t="shared" si="279"/>
        <v>0</v>
      </c>
      <c r="LJK460" s="143">
        <f t="shared" si="279"/>
        <v>0</v>
      </c>
      <c r="LJL460" s="143">
        <f t="shared" si="279"/>
        <v>0</v>
      </c>
      <c r="LJM460" s="143">
        <f t="shared" si="279"/>
        <v>0</v>
      </c>
      <c r="LJN460" s="143">
        <f t="shared" si="279"/>
        <v>0</v>
      </c>
      <c r="LJO460" s="143">
        <f t="shared" si="279"/>
        <v>0</v>
      </c>
      <c r="LJP460" s="143">
        <f t="shared" si="279"/>
        <v>0</v>
      </c>
      <c r="LJQ460" s="143">
        <f t="shared" ref="LJQ460:LMB460" si="280">LJQ436</f>
        <v>0</v>
      </c>
      <c r="LJR460" s="143">
        <f t="shared" si="280"/>
        <v>0</v>
      </c>
      <c r="LJS460" s="143">
        <f t="shared" si="280"/>
        <v>0</v>
      </c>
      <c r="LJT460" s="143">
        <f t="shared" si="280"/>
        <v>0</v>
      </c>
      <c r="LJU460" s="143">
        <f t="shared" si="280"/>
        <v>0</v>
      </c>
      <c r="LJV460" s="143">
        <f t="shared" si="280"/>
        <v>0</v>
      </c>
      <c r="LJW460" s="143">
        <f t="shared" si="280"/>
        <v>0</v>
      </c>
      <c r="LJX460" s="143">
        <f t="shared" si="280"/>
        <v>0</v>
      </c>
      <c r="LJY460" s="143">
        <f t="shared" si="280"/>
        <v>0</v>
      </c>
      <c r="LJZ460" s="143">
        <f t="shared" si="280"/>
        <v>0</v>
      </c>
      <c r="LKA460" s="143">
        <f t="shared" si="280"/>
        <v>0</v>
      </c>
      <c r="LKB460" s="143">
        <f t="shared" si="280"/>
        <v>0</v>
      </c>
      <c r="LKC460" s="143">
        <f t="shared" si="280"/>
        <v>0</v>
      </c>
      <c r="LKD460" s="143">
        <f t="shared" si="280"/>
        <v>0</v>
      </c>
      <c r="LKE460" s="143">
        <f t="shared" si="280"/>
        <v>0</v>
      </c>
      <c r="LKF460" s="143">
        <f t="shared" si="280"/>
        <v>0</v>
      </c>
      <c r="LKG460" s="143">
        <f t="shared" si="280"/>
        <v>0</v>
      </c>
      <c r="LKH460" s="143">
        <f t="shared" si="280"/>
        <v>0</v>
      </c>
      <c r="LKI460" s="143">
        <f t="shared" si="280"/>
        <v>0</v>
      </c>
      <c r="LKJ460" s="143">
        <f t="shared" si="280"/>
        <v>0</v>
      </c>
      <c r="LKK460" s="143">
        <f t="shared" si="280"/>
        <v>0</v>
      </c>
      <c r="LKL460" s="143">
        <f t="shared" si="280"/>
        <v>0</v>
      </c>
      <c r="LKM460" s="143">
        <f t="shared" si="280"/>
        <v>0</v>
      </c>
      <c r="LKN460" s="143">
        <f t="shared" si="280"/>
        <v>0</v>
      </c>
      <c r="LKO460" s="143">
        <f t="shared" si="280"/>
        <v>0</v>
      </c>
      <c r="LKP460" s="143">
        <f t="shared" si="280"/>
        <v>0</v>
      </c>
      <c r="LKQ460" s="143">
        <f t="shared" si="280"/>
        <v>0</v>
      </c>
      <c r="LKR460" s="143">
        <f t="shared" si="280"/>
        <v>0</v>
      </c>
      <c r="LKS460" s="143">
        <f t="shared" si="280"/>
        <v>0</v>
      </c>
      <c r="LKT460" s="143">
        <f t="shared" si="280"/>
        <v>0</v>
      </c>
      <c r="LKU460" s="143">
        <f t="shared" si="280"/>
        <v>0</v>
      </c>
      <c r="LKV460" s="143">
        <f t="shared" si="280"/>
        <v>0</v>
      </c>
      <c r="LKW460" s="143">
        <f t="shared" si="280"/>
        <v>0</v>
      </c>
      <c r="LKX460" s="143">
        <f t="shared" si="280"/>
        <v>0</v>
      </c>
      <c r="LKY460" s="143">
        <f t="shared" si="280"/>
        <v>0</v>
      </c>
      <c r="LKZ460" s="143">
        <f t="shared" si="280"/>
        <v>0</v>
      </c>
      <c r="LLA460" s="143">
        <f t="shared" si="280"/>
        <v>0</v>
      </c>
      <c r="LLB460" s="143">
        <f t="shared" si="280"/>
        <v>0</v>
      </c>
      <c r="LLC460" s="143">
        <f t="shared" si="280"/>
        <v>0</v>
      </c>
      <c r="LLD460" s="143">
        <f t="shared" si="280"/>
        <v>0</v>
      </c>
      <c r="LLE460" s="143">
        <f t="shared" si="280"/>
        <v>0</v>
      </c>
      <c r="LLF460" s="143">
        <f t="shared" si="280"/>
        <v>0</v>
      </c>
      <c r="LLG460" s="143">
        <f t="shared" si="280"/>
        <v>0</v>
      </c>
      <c r="LLH460" s="143">
        <f t="shared" si="280"/>
        <v>0</v>
      </c>
      <c r="LLI460" s="143">
        <f t="shared" si="280"/>
        <v>0</v>
      </c>
      <c r="LLJ460" s="143">
        <f t="shared" si="280"/>
        <v>0</v>
      </c>
      <c r="LLK460" s="143">
        <f t="shared" si="280"/>
        <v>0</v>
      </c>
      <c r="LLL460" s="143">
        <f t="shared" si="280"/>
        <v>0</v>
      </c>
      <c r="LLM460" s="143">
        <f t="shared" si="280"/>
        <v>0</v>
      </c>
      <c r="LLN460" s="143">
        <f t="shared" si="280"/>
        <v>0</v>
      </c>
      <c r="LLO460" s="143">
        <f t="shared" si="280"/>
        <v>0</v>
      </c>
      <c r="LLP460" s="143">
        <f t="shared" si="280"/>
        <v>0</v>
      </c>
      <c r="LLQ460" s="143">
        <f t="shared" si="280"/>
        <v>0</v>
      </c>
      <c r="LLR460" s="143">
        <f t="shared" si="280"/>
        <v>0</v>
      </c>
      <c r="LLS460" s="143">
        <f t="shared" si="280"/>
        <v>0</v>
      </c>
      <c r="LLT460" s="143">
        <f t="shared" si="280"/>
        <v>0</v>
      </c>
      <c r="LLU460" s="143">
        <f t="shared" si="280"/>
        <v>0</v>
      </c>
      <c r="LLV460" s="143">
        <f t="shared" si="280"/>
        <v>0</v>
      </c>
      <c r="LLW460" s="143">
        <f t="shared" si="280"/>
        <v>0</v>
      </c>
      <c r="LLX460" s="143">
        <f t="shared" si="280"/>
        <v>0</v>
      </c>
      <c r="LLY460" s="143">
        <f t="shared" si="280"/>
        <v>0</v>
      </c>
      <c r="LLZ460" s="143">
        <f t="shared" si="280"/>
        <v>0</v>
      </c>
      <c r="LMA460" s="143">
        <f t="shared" si="280"/>
        <v>0</v>
      </c>
      <c r="LMB460" s="143">
        <f t="shared" si="280"/>
        <v>0</v>
      </c>
      <c r="LMC460" s="143">
        <f t="shared" ref="LMC460:LON460" si="281">LMC436</f>
        <v>0</v>
      </c>
      <c r="LMD460" s="143">
        <f t="shared" si="281"/>
        <v>0</v>
      </c>
      <c r="LME460" s="143">
        <f t="shared" si="281"/>
        <v>0</v>
      </c>
      <c r="LMF460" s="143">
        <f t="shared" si="281"/>
        <v>0</v>
      </c>
      <c r="LMG460" s="143">
        <f t="shared" si="281"/>
        <v>0</v>
      </c>
      <c r="LMH460" s="143">
        <f t="shared" si="281"/>
        <v>0</v>
      </c>
      <c r="LMI460" s="143">
        <f t="shared" si="281"/>
        <v>0</v>
      </c>
      <c r="LMJ460" s="143">
        <f t="shared" si="281"/>
        <v>0</v>
      </c>
      <c r="LMK460" s="143">
        <f t="shared" si="281"/>
        <v>0</v>
      </c>
      <c r="LML460" s="143">
        <f t="shared" si="281"/>
        <v>0</v>
      </c>
      <c r="LMM460" s="143">
        <f t="shared" si="281"/>
        <v>0</v>
      </c>
      <c r="LMN460" s="143">
        <f t="shared" si="281"/>
        <v>0</v>
      </c>
      <c r="LMO460" s="143">
        <f t="shared" si="281"/>
        <v>0</v>
      </c>
      <c r="LMP460" s="143">
        <f t="shared" si="281"/>
        <v>0</v>
      </c>
      <c r="LMQ460" s="143">
        <f t="shared" si="281"/>
        <v>0</v>
      </c>
      <c r="LMR460" s="143">
        <f t="shared" si="281"/>
        <v>0</v>
      </c>
      <c r="LMS460" s="143">
        <f t="shared" si="281"/>
        <v>0</v>
      </c>
      <c r="LMT460" s="143">
        <f t="shared" si="281"/>
        <v>0</v>
      </c>
      <c r="LMU460" s="143">
        <f t="shared" si="281"/>
        <v>0</v>
      </c>
      <c r="LMV460" s="143">
        <f t="shared" si="281"/>
        <v>0</v>
      </c>
      <c r="LMW460" s="143">
        <f t="shared" si="281"/>
        <v>0</v>
      </c>
      <c r="LMX460" s="143">
        <f t="shared" si="281"/>
        <v>0</v>
      </c>
      <c r="LMY460" s="143">
        <f t="shared" si="281"/>
        <v>0</v>
      </c>
      <c r="LMZ460" s="143">
        <f t="shared" si="281"/>
        <v>0</v>
      </c>
      <c r="LNA460" s="143">
        <f t="shared" si="281"/>
        <v>0</v>
      </c>
      <c r="LNB460" s="143">
        <f t="shared" si="281"/>
        <v>0</v>
      </c>
      <c r="LNC460" s="143">
        <f t="shared" si="281"/>
        <v>0</v>
      </c>
      <c r="LND460" s="143">
        <f t="shared" si="281"/>
        <v>0</v>
      </c>
      <c r="LNE460" s="143">
        <f t="shared" si="281"/>
        <v>0</v>
      </c>
      <c r="LNF460" s="143">
        <f t="shared" si="281"/>
        <v>0</v>
      </c>
      <c r="LNG460" s="143">
        <f t="shared" si="281"/>
        <v>0</v>
      </c>
      <c r="LNH460" s="143">
        <f t="shared" si="281"/>
        <v>0</v>
      </c>
      <c r="LNI460" s="143">
        <f t="shared" si="281"/>
        <v>0</v>
      </c>
      <c r="LNJ460" s="143">
        <f t="shared" si="281"/>
        <v>0</v>
      </c>
      <c r="LNK460" s="143">
        <f t="shared" si="281"/>
        <v>0</v>
      </c>
      <c r="LNL460" s="143">
        <f t="shared" si="281"/>
        <v>0</v>
      </c>
      <c r="LNM460" s="143">
        <f t="shared" si="281"/>
        <v>0</v>
      </c>
      <c r="LNN460" s="143">
        <f t="shared" si="281"/>
        <v>0</v>
      </c>
      <c r="LNO460" s="143">
        <f t="shared" si="281"/>
        <v>0</v>
      </c>
      <c r="LNP460" s="143">
        <f t="shared" si="281"/>
        <v>0</v>
      </c>
      <c r="LNQ460" s="143">
        <f t="shared" si="281"/>
        <v>0</v>
      </c>
      <c r="LNR460" s="143">
        <f t="shared" si="281"/>
        <v>0</v>
      </c>
      <c r="LNS460" s="143">
        <f t="shared" si="281"/>
        <v>0</v>
      </c>
      <c r="LNT460" s="143">
        <f t="shared" si="281"/>
        <v>0</v>
      </c>
      <c r="LNU460" s="143">
        <f t="shared" si="281"/>
        <v>0</v>
      </c>
      <c r="LNV460" s="143">
        <f t="shared" si="281"/>
        <v>0</v>
      </c>
      <c r="LNW460" s="143">
        <f t="shared" si="281"/>
        <v>0</v>
      </c>
      <c r="LNX460" s="143">
        <f t="shared" si="281"/>
        <v>0</v>
      </c>
      <c r="LNY460" s="143">
        <f t="shared" si="281"/>
        <v>0</v>
      </c>
      <c r="LNZ460" s="143">
        <f t="shared" si="281"/>
        <v>0</v>
      </c>
      <c r="LOA460" s="143">
        <f t="shared" si="281"/>
        <v>0</v>
      </c>
      <c r="LOB460" s="143">
        <f t="shared" si="281"/>
        <v>0</v>
      </c>
      <c r="LOC460" s="143">
        <f t="shared" si="281"/>
        <v>0</v>
      </c>
      <c r="LOD460" s="143">
        <f t="shared" si="281"/>
        <v>0</v>
      </c>
      <c r="LOE460" s="143">
        <f t="shared" si="281"/>
        <v>0</v>
      </c>
      <c r="LOF460" s="143">
        <f t="shared" si="281"/>
        <v>0</v>
      </c>
      <c r="LOG460" s="143">
        <f t="shared" si="281"/>
        <v>0</v>
      </c>
      <c r="LOH460" s="143">
        <f t="shared" si="281"/>
        <v>0</v>
      </c>
      <c r="LOI460" s="143">
        <f t="shared" si="281"/>
        <v>0</v>
      </c>
      <c r="LOJ460" s="143">
        <f t="shared" si="281"/>
        <v>0</v>
      </c>
      <c r="LOK460" s="143">
        <f t="shared" si="281"/>
        <v>0</v>
      </c>
      <c r="LOL460" s="143">
        <f t="shared" si="281"/>
        <v>0</v>
      </c>
      <c r="LOM460" s="143">
        <f t="shared" si="281"/>
        <v>0</v>
      </c>
      <c r="LON460" s="143">
        <f t="shared" si="281"/>
        <v>0</v>
      </c>
      <c r="LOO460" s="143">
        <f t="shared" ref="LOO460:LQZ460" si="282">LOO436</f>
        <v>0</v>
      </c>
      <c r="LOP460" s="143">
        <f t="shared" si="282"/>
        <v>0</v>
      </c>
      <c r="LOQ460" s="143">
        <f t="shared" si="282"/>
        <v>0</v>
      </c>
      <c r="LOR460" s="143">
        <f t="shared" si="282"/>
        <v>0</v>
      </c>
      <c r="LOS460" s="143">
        <f t="shared" si="282"/>
        <v>0</v>
      </c>
      <c r="LOT460" s="143">
        <f t="shared" si="282"/>
        <v>0</v>
      </c>
      <c r="LOU460" s="143">
        <f t="shared" si="282"/>
        <v>0</v>
      </c>
      <c r="LOV460" s="143">
        <f t="shared" si="282"/>
        <v>0</v>
      </c>
      <c r="LOW460" s="143">
        <f t="shared" si="282"/>
        <v>0</v>
      </c>
      <c r="LOX460" s="143">
        <f t="shared" si="282"/>
        <v>0</v>
      </c>
      <c r="LOY460" s="143">
        <f t="shared" si="282"/>
        <v>0</v>
      </c>
      <c r="LOZ460" s="143">
        <f t="shared" si="282"/>
        <v>0</v>
      </c>
      <c r="LPA460" s="143">
        <f t="shared" si="282"/>
        <v>0</v>
      </c>
      <c r="LPB460" s="143">
        <f t="shared" si="282"/>
        <v>0</v>
      </c>
      <c r="LPC460" s="143">
        <f t="shared" si="282"/>
        <v>0</v>
      </c>
      <c r="LPD460" s="143">
        <f t="shared" si="282"/>
        <v>0</v>
      </c>
      <c r="LPE460" s="143">
        <f t="shared" si="282"/>
        <v>0</v>
      </c>
      <c r="LPF460" s="143">
        <f t="shared" si="282"/>
        <v>0</v>
      </c>
      <c r="LPG460" s="143">
        <f t="shared" si="282"/>
        <v>0</v>
      </c>
      <c r="LPH460" s="143">
        <f t="shared" si="282"/>
        <v>0</v>
      </c>
      <c r="LPI460" s="143">
        <f t="shared" si="282"/>
        <v>0</v>
      </c>
      <c r="LPJ460" s="143">
        <f t="shared" si="282"/>
        <v>0</v>
      </c>
      <c r="LPK460" s="143">
        <f t="shared" si="282"/>
        <v>0</v>
      </c>
      <c r="LPL460" s="143">
        <f t="shared" si="282"/>
        <v>0</v>
      </c>
      <c r="LPM460" s="143">
        <f t="shared" si="282"/>
        <v>0</v>
      </c>
      <c r="LPN460" s="143">
        <f t="shared" si="282"/>
        <v>0</v>
      </c>
      <c r="LPO460" s="143">
        <f t="shared" si="282"/>
        <v>0</v>
      </c>
      <c r="LPP460" s="143">
        <f t="shared" si="282"/>
        <v>0</v>
      </c>
      <c r="LPQ460" s="143">
        <f t="shared" si="282"/>
        <v>0</v>
      </c>
      <c r="LPR460" s="143">
        <f t="shared" si="282"/>
        <v>0</v>
      </c>
      <c r="LPS460" s="143">
        <f t="shared" si="282"/>
        <v>0</v>
      </c>
      <c r="LPT460" s="143">
        <f t="shared" si="282"/>
        <v>0</v>
      </c>
      <c r="LPU460" s="143">
        <f t="shared" si="282"/>
        <v>0</v>
      </c>
      <c r="LPV460" s="143">
        <f t="shared" si="282"/>
        <v>0</v>
      </c>
      <c r="LPW460" s="143">
        <f t="shared" si="282"/>
        <v>0</v>
      </c>
      <c r="LPX460" s="143">
        <f t="shared" si="282"/>
        <v>0</v>
      </c>
      <c r="LPY460" s="143">
        <f t="shared" si="282"/>
        <v>0</v>
      </c>
      <c r="LPZ460" s="143">
        <f t="shared" si="282"/>
        <v>0</v>
      </c>
      <c r="LQA460" s="143">
        <f t="shared" si="282"/>
        <v>0</v>
      </c>
      <c r="LQB460" s="143">
        <f t="shared" si="282"/>
        <v>0</v>
      </c>
      <c r="LQC460" s="143">
        <f t="shared" si="282"/>
        <v>0</v>
      </c>
      <c r="LQD460" s="143">
        <f t="shared" si="282"/>
        <v>0</v>
      </c>
      <c r="LQE460" s="143">
        <f t="shared" si="282"/>
        <v>0</v>
      </c>
      <c r="LQF460" s="143">
        <f t="shared" si="282"/>
        <v>0</v>
      </c>
      <c r="LQG460" s="143">
        <f t="shared" si="282"/>
        <v>0</v>
      </c>
      <c r="LQH460" s="143">
        <f t="shared" si="282"/>
        <v>0</v>
      </c>
      <c r="LQI460" s="143">
        <f t="shared" si="282"/>
        <v>0</v>
      </c>
      <c r="LQJ460" s="143">
        <f t="shared" si="282"/>
        <v>0</v>
      </c>
      <c r="LQK460" s="143">
        <f t="shared" si="282"/>
        <v>0</v>
      </c>
      <c r="LQL460" s="143">
        <f t="shared" si="282"/>
        <v>0</v>
      </c>
      <c r="LQM460" s="143">
        <f t="shared" si="282"/>
        <v>0</v>
      </c>
      <c r="LQN460" s="143">
        <f t="shared" si="282"/>
        <v>0</v>
      </c>
      <c r="LQO460" s="143">
        <f t="shared" si="282"/>
        <v>0</v>
      </c>
      <c r="LQP460" s="143">
        <f t="shared" si="282"/>
        <v>0</v>
      </c>
      <c r="LQQ460" s="143">
        <f t="shared" si="282"/>
        <v>0</v>
      </c>
      <c r="LQR460" s="143">
        <f t="shared" si="282"/>
        <v>0</v>
      </c>
      <c r="LQS460" s="143">
        <f t="shared" si="282"/>
        <v>0</v>
      </c>
      <c r="LQT460" s="143">
        <f t="shared" si="282"/>
        <v>0</v>
      </c>
      <c r="LQU460" s="143">
        <f t="shared" si="282"/>
        <v>0</v>
      </c>
      <c r="LQV460" s="143">
        <f t="shared" si="282"/>
        <v>0</v>
      </c>
      <c r="LQW460" s="143">
        <f t="shared" si="282"/>
        <v>0</v>
      </c>
      <c r="LQX460" s="143">
        <f t="shared" si="282"/>
        <v>0</v>
      </c>
      <c r="LQY460" s="143">
        <f t="shared" si="282"/>
        <v>0</v>
      </c>
      <c r="LQZ460" s="143">
        <f t="shared" si="282"/>
        <v>0</v>
      </c>
      <c r="LRA460" s="143">
        <f t="shared" ref="LRA460:LTL460" si="283">LRA436</f>
        <v>0</v>
      </c>
      <c r="LRB460" s="143">
        <f t="shared" si="283"/>
        <v>0</v>
      </c>
      <c r="LRC460" s="143">
        <f t="shared" si="283"/>
        <v>0</v>
      </c>
      <c r="LRD460" s="143">
        <f t="shared" si="283"/>
        <v>0</v>
      </c>
      <c r="LRE460" s="143">
        <f t="shared" si="283"/>
        <v>0</v>
      </c>
      <c r="LRF460" s="143">
        <f t="shared" si="283"/>
        <v>0</v>
      </c>
      <c r="LRG460" s="143">
        <f t="shared" si="283"/>
        <v>0</v>
      </c>
      <c r="LRH460" s="143">
        <f t="shared" si="283"/>
        <v>0</v>
      </c>
      <c r="LRI460" s="143">
        <f t="shared" si="283"/>
        <v>0</v>
      </c>
      <c r="LRJ460" s="143">
        <f t="shared" si="283"/>
        <v>0</v>
      </c>
      <c r="LRK460" s="143">
        <f t="shared" si="283"/>
        <v>0</v>
      </c>
      <c r="LRL460" s="143">
        <f t="shared" si="283"/>
        <v>0</v>
      </c>
      <c r="LRM460" s="143">
        <f t="shared" si="283"/>
        <v>0</v>
      </c>
      <c r="LRN460" s="143">
        <f t="shared" si="283"/>
        <v>0</v>
      </c>
      <c r="LRO460" s="143">
        <f t="shared" si="283"/>
        <v>0</v>
      </c>
      <c r="LRP460" s="143">
        <f t="shared" si="283"/>
        <v>0</v>
      </c>
      <c r="LRQ460" s="143">
        <f t="shared" si="283"/>
        <v>0</v>
      </c>
      <c r="LRR460" s="143">
        <f t="shared" si="283"/>
        <v>0</v>
      </c>
      <c r="LRS460" s="143">
        <f t="shared" si="283"/>
        <v>0</v>
      </c>
      <c r="LRT460" s="143">
        <f t="shared" si="283"/>
        <v>0</v>
      </c>
      <c r="LRU460" s="143">
        <f t="shared" si="283"/>
        <v>0</v>
      </c>
      <c r="LRV460" s="143">
        <f t="shared" si="283"/>
        <v>0</v>
      </c>
      <c r="LRW460" s="143">
        <f t="shared" si="283"/>
        <v>0</v>
      </c>
      <c r="LRX460" s="143">
        <f t="shared" si="283"/>
        <v>0</v>
      </c>
      <c r="LRY460" s="143">
        <f t="shared" si="283"/>
        <v>0</v>
      </c>
      <c r="LRZ460" s="143">
        <f t="shared" si="283"/>
        <v>0</v>
      </c>
      <c r="LSA460" s="143">
        <f t="shared" si="283"/>
        <v>0</v>
      </c>
      <c r="LSB460" s="143">
        <f t="shared" si="283"/>
        <v>0</v>
      </c>
      <c r="LSC460" s="143">
        <f t="shared" si="283"/>
        <v>0</v>
      </c>
      <c r="LSD460" s="143">
        <f t="shared" si="283"/>
        <v>0</v>
      </c>
      <c r="LSE460" s="143">
        <f t="shared" si="283"/>
        <v>0</v>
      </c>
      <c r="LSF460" s="143">
        <f t="shared" si="283"/>
        <v>0</v>
      </c>
      <c r="LSG460" s="143">
        <f t="shared" si="283"/>
        <v>0</v>
      </c>
      <c r="LSH460" s="143">
        <f t="shared" si="283"/>
        <v>0</v>
      </c>
      <c r="LSI460" s="143">
        <f t="shared" si="283"/>
        <v>0</v>
      </c>
      <c r="LSJ460" s="143">
        <f t="shared" si="283"/>
        <v>0</v>
      </c>
      <c r="LSK460" s="143">
        <f t="shared" si="283"/>
        <v>0</v>
      </c>
      <c r="LSL460" s="143">
        <f t="shared" si="283"/>
        <v>0</v>
      </c>
      <c r="LSM460" s="143">
        <f t="shared" si="283"/>
        <v>0</v>
      </c>
      <c r="LSN460" s="143">
        <f t="shared" si="283"/>
        <v>0</v>
      </c>
      <c r="LSO460" s="143">
        <f t="shared" si="283"/>
        <v>0</v>
      </c>
      <c r="LSP460" s="143">
        <f t="shared" si="283"/>
        <v>0</v>
      </c>
      <c r="LSQ460" s="143">
        <f t="shared" si="283"/>
        <v>0</v>
      </c>
      <c r="LSR460" s="143">
        <f t="shared" si="283"/>
        <v>0</v>
      </c>
      <c r="LSS460" s="143">
        <f t="shared" si="283"/>
        <v>0</v>
      </c>
      <c r="LST460" s="143">
        <f t="shared" si="283"/>
        <v>0</v>
      </c>
      <c r="LSU460" s="143">
        <f t="shared" si="283"/>
        <v>0</v>
      </c>
      <c r="LSV460" s="143">
        <f t="shared" si="283"/>
        <v>0</v>
      </c>
      <c r="LSW460" s="143">
        <f t="shared" si="283"/>
        <v>0</v>
      </c>
      <c r="LSX460" s="143">
        <f t="shared" si="283"/>
        <v>0</v>
      </c>
      <c r="LSY460" s="143">
        <f t="shared" si="283"/>
        <v>0</v>
      </c>
      <c r="LSZ460" s="143">
        <f t="shared" si="283"/>
        <v>0</v>
      </c>
      <c r="LTA460" s="143">
        <f t="shared" si="283"/>
        <v>0</v>
      </c>
      <c r="LTB460" s="143">
        <f t="shared" si="283"/>
        <v>0</v>
      </c>
      <c r="LTC460" s="143">
        <f t="shared" si="283"/>
        <v>0</v>
      </c>
      <c r="LTD460" s="143">
        <f t="shared" si="283"/>
        <v>0</v>
      </c>
      <c r="LTE460" s="143">
        <f t="shared" si="283"/>
        <v>0</v>
      </c>
      <c r="LTF460" s="143">
        <f t="shared" si="283"/>
        <v>0</v>
      </c>
      <c r="LTG460" s="143">
        <f t="shared" si="283"/>
        <v>0</v>
      </c>
      <c r="LTH460" s="143">
        <f t="shared" si="283"/>
        <v>0</v>
      </c>
      <c r="LTI460" s="143">
        <f t="shared" si="283"/>
        <v>0</v>
      </c>
      <c r="LTJ460" s="143">
        <f t="shared" si="283"/>
        <v>0</v>
      </c>
      <c r="LTK460" s="143">
        <f t="shared" si="283"/>
        <v>0</v>
      </c>
      <c r="LTL460" s="143">
        <f t="shared" si="283"/>
        <v>0</v>
      </c>
      <c r="LTM460" s="143">
        <f t="shared" ref="LTM460:LVX460" si="284">LTM436</f>
        <v>0</v>
      </c>
      <c r="LTN460" s="143">
        <f t="shared" si="284"/>
        <v>0</v>
      </c>
      <c r="LTO460" s="143">
        <f t="shared" si="284"/>
        <v>0</v>
      </c>
      <c r="LTP460" s="143">
        <f t="shared" si="284"/>
        <v>0</v>
      </c>
      <c r="LTQ460" s="143">
        <f t="shared" si="284"/>
        <v>0</v>
      </c>
      <c r="LTR460" s="143">
        <f t="shared" si="284"/>
        <v>0</v>
      </c>
      <c r="LTS460" s="143">
        <f t="shared" si="284"/>
        <v>0</v>
      </c>
      <c r="LTT460" s="143">
        <f t="shared" si="284"/>
        <v>0</v>
      </c>
      <c r="LTU460" s="143">
        <f t="shared" si="284"/>
        <v>0</v>
      </c>
      <c r="LTV460" s="143">
        <f t="shared" si="284"/>
        <v>0</v>
      </c>
      <c r="LTW460" s="143">
        <f t="shared" si="284"/>
        <v>0</v>
      </c>
      <c r="LTX460" s="143">
        <f t="shared" si="284"/>
        <v>0</v>
      </c>
      <c r="LTY460" s="143">
        <f t="shared" si="284"/>
        <v>0</v>
      </c>
      <c r="LTZ460" s="143">
        <f t="shared" si="284"/>
        <v>0</v>
      </c>
      <c r="LUA460" s="143">
        <f t="shared" si="284"/>
        <v>0</v>
      </c>
      <c r="LUB460" s="143">
        <f t="shared" si="284"/>
        <v>0</v>
      </c>
      <c r="LUC460" s="143">
        <f t="shared" si="284"/>
        <v>0</v>
      </c>
      <c r="LUD460" s="143">
        <f t="shared" si="284"/>
        <v>0</v>
      </c>
      <c r="LUE460" s="143">
        <f t="shared" si="284"/>
        <v>0</v>
      </c>
      <c r="LUF460" s="143">
        <f t="shared" si="284"/>
        <v>0</v>
      </c>
      <c r="LUG460" s="143">
        <f t="shared" si="284"/>
        <v>0</v>
      </c>
      <c r="LUH460" s="143">
        <f t="shared" si="284"/>
        <v>0</v>
      </c>
      <c r="LUI460" s="143">
        <f t="shared" si="284"/>
        <v>0</v>
      </c>
      <c r="LUJ460" s="143">
        <f t="shared" si="284"/>
        <v>0</v>
      </c>
      <c r="LUK460" s="143">
        <f t="shared" si="284"/>
        <v>0</v>
      </c>
      <c r="LUL460" s="143">
        <f t="shared" si="284"/>
        <v>0</v>
      </c>
      <c r="LUM460" s="143">
        <f t="shared" si="284"/>
        <v>0</v>
      </c>
      <c r="LUN460" s="143">
        <f t="shared" si="284"/>
        <v>0</v>
      </c>
      <c r="LUO460" s="143">
        <f t="shared" si="284"/>
        <v>0</v>
      </c>
      <c r="LUP460" s="143">
        <f t="shared" si="284"/>
        <v>0</v>
      </c>
      <c r="LUQ460" s="143">
        <f t="shared" si="284"/>
        <v>0</v>
      </c>
      <c r="LUR460" s="143">
        <f t="shared" si="284"/>
        <v>0</v>
      </c>
      <c r="LUS460" s="143">
        <f t="shared" si="284"/>
        <v>0</v>
      </c>
      <c r="LUT460" s="143">
        <f t="shared" si="284"/>
        <v>0</v>
      </c>
      <c r="LUU460" s="143">
        <f t="shared" si="284"/>
        <v>0</v>
      </c>
      <c r="LUV460" s="143">
        <f t="shared" si="284"/>
        <v>0</v>
      </c>
      <c r="LUW460" s="143">
        <f t="shared" si="284"/>
        <v>0</v>
      </c>
      <c r="LUX460" s="143">
        <f t="shared" si="284"/>
        <v>0</v>
      </c>
      <c r="LUY460" s="143">
        <f t="shared" si="284"/>
        <v>0</v>
      </c>
      <c r="LUZ460" s="143">
        <f t="shared" si="284"/>
        <v>0</v>
      </c>
      <c r="LVA460" s="143">
        <f t="shared" si="284"/>
        <v>0</v>
      </c>
      <c r="LVB460" s="143">
        <f t="shared" si="284"/>
        <v>0</v>
      </c>
      <c r="LVC460" s="143">
        <f t="shared" si="284"/>
        <v>0</v>
      </c>
      <c r="LVD460" s="143">
        <f t="shared" si="284"/>
        <v>0</v>
      </c>
      <c r="LVE460" s="143">
        <f t="shared" si="284"/>
        <v>0</v>
      </c>
      <c r="LVF460" s="143">
        <f t="shared" si="284"/>
        <v>0</v>
      </c>
      <c r="LVG460" s="143">
        <f t="shared" si="284"/>
        <v>0</v>
      </c>
      <c r="LVH460" s="143">
        <f t="shared" si="284"/>
        <v>0</v>
      </c>
      <c r="LVI460" s="143">
        <f t="shared" si="284"/>
        <v>0</v>
      </c>
      <c r="LVJ460" s="143">
        <f t="shared" si="284"/>
        <v>0</v>
      </c>
      <c r="LVK460" s="143">
        <f t="shared" si="284"/>
        <v>0</v>
      </c>
      <c r="LVL460" s="143">
        <f t="shared" si="284"/>
        <v>0</v>
      </c>
      <c r="LVM460" s="143">
        <f t="shared" si="284"/>
        <v>0</v>
      </c>
      <c r="LVN460" s="143">
        <f t="shared" si="284"/>
        <v>0</v>
      </c>
      <c r="LVO460" s="143">
        <f t="shared" si="284"/>
        <v>0</v>
      </c>
      <c r="LVP460" s="143">
        <f t="shared" si="284"/>
        <v>0</v>
      </c>
      <c r="LVQ460" s="143">
        <f t="shared" si="284"/>
        <v>0</v>
      </c>
      <c r="LVR460" s="143">
        <f t="shared" si="284"/>
        <v>0</v>
      </c>
      <c r="LVS460" s="143">
        <f t="shared" si="284"/>
        <v>0</v>
      </c>
      <c r="LVT460" s="143">
        <f t="shared" si="284"/>
        <v>0</v>
      </c>
      <c r="LVU460" s="143">
        <f t="shared" si="284"/>
        <v>0</v>
      </c>
      <c r="LVV460" s="143">
        <f t="shared" si="284"/>
        <v>0</v>
      </c>
      <c r="LVW460" s="143">
        <f t="shared" si="284"/>
        <v>0</v>
      </c>
      <c r="LVX460" s="143">
        <f t="shared" si="284"/>
        <v>0</v>
      </c>
      <c r="LVY460" s="143">
        <f t="shared" ref="LVY460:LYJ460" si="285">LVY436</f>
        <v>0</v>
      </c>
      <c r="LVZ460" s="143">
        <f t="shared" si="285"/>
        <v>0</v>
      </c>
      <c r="LWA460" s="143">
        <f t="shared" si="285"/>
        <v>0</v>
      </c>
      <c r="LWB460" s="143">
        <f t="shared" si="285"/>
        <v>0</v>
      </c>
      <c r="LWC460" s="143">
        <f t="shared" si="285"/>
        <v>0</v>
      </c>
      <c r="LWD460" s="143">
        <f t="shared" si="285"/>
        <v>0</v>
      </c>
      <c r="LWE460" s="143">
        <f t="shared" si="285"/>
        <v>0</v>
      </c>
      <c r="LWF460" s="143">
        <f t="shared" si="285"/>
        <v>0</v>
      </c>
      <c r="LWG460" s="143">
        <f t="shared" si="285"/>
        <v>0</v>
      </c>
      <c r="LWH460" s="143">
        <f t="shared" si="285"/>
        <v>0</v>
      </c>
      <c r="LWI460" s="143">
        <f t="shared" si="285"/>
        <v>0</v>
      </c>
      <c r="LWJ460" s="143">
        <f t="shared" si="285"/>
        <v>0</v>
      </c>
      <c r="LWK460" s="143">
        <f t="shared" si="285"/>
        <v>0</v>
      </c>
      <c r="LWL460" s="143">
        <f t="shared" si="285"/>
        <v>0</v>
      </c>
      <c r="LWM460" s="143">
        <f t="shared" si="285"/>
        <v>0</v>
      </c>
      <c r="LWN460" s="143">
        <f t="shared" si="285"/>
        <v>0</v>
      </c>
      <c r="LWO460" s="143">
        <f t="shared" si="285"/>
        <v>0</v>
      </c>
      <c r="LWP460" s="143">
        <f t="shared" si="285"/>
        <v>0</v>
      </c>
      <c r="LWQ460" s="143">
        <f t="shared" si="285"/>
        <v>0</v>
      </c>
      <c r="LWR460" s="143">
        <f t="shared" si="285"/>
        <v>0</v>
      </c>
      <c r="LWS460" s="143">
        <f t="shared" si="285"/>
        <v>0</v>
      </c>
      <c r="LWT460" s="143">
        <f t="shared" si="285"/>
        <v>0</v>
      </c>
      <c r="LWU460" s="143">
        <f t="shared" si="285"/>
        <v>0</v>
      </c>
      <c r="LWV460" s="143">
        <f t="shared" si="285"/>
        <v>0</v>
      </c>
      <c r="LWW460" s="143">
        <f t="shared" si="285"/>
        <v>0</v>
      </c>
      <c r="LWX460" s="143">
        <f t="shared" si="285"/>
        <v>0</v>
      </c>
      <c r="LWY460" s="143">
        <f t="shared" si="285"/>
        <v>0</v>
      </c>
      <c r="LWZ460" s="143">
        <f t="shared" si="285"/>
        <v>0</v>
      </c>
      <c r="LXA460" s="143">
        <f t="shared" si="285"/>
        <v>0</v>
      </c>
      <c r="LXB460" s="143">
        <f t="shared" si="285"/>
        <v>0</v>
      </c>
      <c r="LXC460" s="143">
        <f t="shared" si="285"/>
        <v>0</v>
      </c>
      <c r="LXD460" s="143">
        <f t="shared" si="285"/>
        <v>0</v>
      </c>
      <c r="LXE460" s="143">
        <f t="shared" si="285"/>
        <v>0</v>
      </c>
      <c r="LXF460" s="143">
        <f t="shared" si="285"/>
        <v>0</v>
      </c>
      <c r="LXG460" s="143">
        <f t="shared" si="285"/>
        <v>0</v>
      </c>
      <c r="LXH460" s="143">
        <f t="shared" si="285"/>
        <v>0</v>
      </c>
      <c r="LXI460" s="143">
        <f t="shared" si="285"/>
        <v>0</v>
      </c>
      <c r="LXJ460" s="143">
        <f t="shared" si="285"/>
        <v>0</v>
      </c>
      <c r="LXK460" s="143">
        <f t="shared" si="285"/>
        <v>0</v>
      </c>
      <c r="LXL460" s="143">
        <f t="shared" si="285"/>
        <v>0</v>
      </c>
      <c r="LXM460" s="143">
        <f t="shared" si="285"/>
        <v>0</v>
      </c>
      <c r="LXN460" s="143">
        <f t="shared" si="285"/>
        <v>0</v>
      </c>
      <c r="LXO460" s="143">
        <f t="shared" si="285"/>
        <v>0</v>
      </c>
      <c r="LXP460" s="143">
        <f t="shared" si="285"/>
        <v>0</v>
      </c>
      <c r="LXQ460" s="143">
        <f t="shared" si="285"/>
        <v>0</v>
      </c>
      <c r="LXR460" s="143">
        <f t="shared" si="285"/>
        <v>0</v>
      </c>
      <c r="LXS460" s="143">
        <f t="shared" si="285"/>
        <v>0</v>
      </c>
      <c r="LXT460" s="143">
        <f t="shared" si="285"/>
        <v>0</v>
      </c>
      <c r="LXU460" s="143">
        <f t="shared" si="285"/>
        <v>0</v>
      </c>
      <c r="LXV460" s="143">
        <f t="shared" si="285"/>
        <v>0</v>
      </c>
      <c r="LXW460" s="143">
        <f t="shared" si="285"/>
        <v>0</v>
      </c>
      <c r="LXX460" s="143">
        <f t="shared" si="285"/>
        <v>0</v>
      </c>
      <c r="LXY460" s="143">
        <f t="shared" si="285"/>
        <v>0</v>
      </c>
      <c r="LXZ460" s="143">
        <f t="shared" si="285"/>
        <v>0</v>
      </c>
      <c r="LYA460" s="143">
        <f t="shared" si="285"/>
        <v>0</v>
      </c>
      <c r="LYB460" s="143">
        <f t="shared" si="285"/>
        <v>0</v>
      </c>
      <c r="LYC460" s="143">
        <f t="shared" si="285"/>
        <v>0</v>
      </c>
      <c r="LYD460" s="143">
        <f t="shared" si="285"/>
        <v>0</v>
      </c>
      <c r="LYE460" s="143">
        <f t="shared" si="285"/>
        <v>0</v>
      </c>
      <c r="LYF460" s="143">
        <f t="shared" si="285"/>
        <v>0</v>
      </c>
      <c r="LYG460" s="143">
        <f t="shared" si="285"/>
        <v>0</v>
      </c>
      <c r="LYH460" s="143">
        <f t="shared" si="285"/>
        <v>0</v>
      </c>
      <c r="LYI460" s="143">
        <f t="shared" si="285"/>
        <v>0</v>
      </c>
      <c r="LYJ460" s="143">
        <f t="shared" si="285"/>
        <v>0</v>
      </c>
      <c r="LYK460" s="143">
        <f t="shared" ref="LYK460:MAV460" si="286">LYK436</f>
        <v>0</v>
      </c>
      <c r="LYL460" s="143">
        <f t="shared" si="286"/>
        <v>0</v>
      </c>
      <c r="LYM460" s="143">
        <f t="shared" si="286"/>
        <v>0</v>
      </c>
      <c r="LYN460" s="143">
        <f t="shared" si="286"/>
        <v>0</v>
      </c>
      <c r="LYO460" s="143">
        <f t="shared" si="286"/>
        <v>0</v>
      </c>
      <c r="LYP460" s="143">
        <f t="shared" si="286"/>
        <v>0</v>
      </c>
      <c r="LYQ460" s="143">
        <f t="shared" si="286"/>
        <v>0</v>
      </c>
      <c r="LYR460" s="143">
        <f t="shared" si="286"/>
        <v>0</v>
      </c>
      <c r="LYS460" s="143">
        <f t="shared" si="286"/>
        <v>0</v>
      </c>
      <c r="LYT460" s="143">
        <f t="shared" si="286"/>
        <v>0</v>
      </c>
      <c r="LYU460" s="143">
        <f t="shared" si="286"/>
        <v>0</v>
      </c>
      <c r="LYV460" s="143">
        <f t="shared" si="286"/>
        <v>0</v>
      </c>
      <c r="LYW460" s="143">
        <f t="shared" si="286"/>
        <v>0</v>
      </c>
      <c r="LYX460" s="143">
        <f t="shared" si="286"/>
        <v>0</v>
      </c>
      <c r="LYY460" s="143">
        <f t="shared" si="286"/>
        <v>0</v>
      </c>
      <c r="LYZ460" s="143">
        <f t="shared" si="286"/>
        <v>0</v>
      </c>
      <c r="LZA460" s="143">
        <f t="shared" si="286"/>
        <v>0</v>
      </c>
      <c r="LZB460" s="143">
        <f t="shared" si="286"/>
        <v>0</v>
      </c>
      <c r="LZC460" s="143">
        <f t="shared" si="286"/>
        <v>0</v>
      </c>
      <c r="LZD460" s="143">
        <f t="shared" si="286"/>
        <v>0</v>
      </c>
      <c r="LZE460" s="143">
        <f t="shared" si="286"/>
        <v>0</v>
      </c>
      <c r="LZF460" s="143">
        <f t="shared" si="286"/>
        <v>0</v>
      </c>
      <c r="LZG460" s="143">
        <f t="shared" si="286"/>
        <v>0</v>
      </c>
      <c r="LZH460" s="143">
        <f t="shared" si="286"/>
        <v>0</v>
      </c>
      <c r="LZI460" s="143">
        <f t="shared" si="286"/>
        <v>0</v>
      </c>
      <c r="LZJ460" s="143">
        <f t="shared" si="286"/>
        <v>0</v>
      </c>
      <c r="LZK460" s="143">
        <f t="shared" si="286"/>
        <v>0</v>
      </c>
      <c r="LZL460" s="143">
        <f t="shared" si="286"/>
        <v>0</v>
      </c>
      <c r="LZM460" s="143">
        <f t="shared" si="286"/>
        <v>0</v>
      </c>
      <c r="LZN460" s="143">
        <f t="shared" si="286"/>
        <v>0</v>
      </c>
      <c r="LZO460" s="143">
        <f t="shared" si="286"/>
        <v>0</v>
      </c>
      <c r="LZP460" s="143">
        <f t="shared" si="286"/>
        <v>0</v>
      </c>
      <c r="LZQ460" s="143">
        <f t="shared" si="286"/>
        <v>0</v>
      </c>
      <c r="LZR460" s="143">
        <f t="shared" si="286"/>
        <v>0</v>
      </c>
      <c r="LZS460" s="143">
        <f t="shared" si="286"/>
        <v>0</v>
      </c>
      <c r="LZT460" s="143">
        <f t="shared" si="286"/>
        <v>0</v>
      </c>
      <c r="LZU460" s="143">
        <f t="shared" si="286"/>
        <v>0</v>
      </c>
      <c r="LZV460" s="143">
        <f t="shared" si="286"/>
        <v>0</v>
      </c>
      <c r="LZW460" s="143">
        <f t="shared" si="286"/>
        <v>0</v>
      </c>
      <c r="LZX460" s="143">
        <f t="shared" si="286"/>
        <v>0</v>
      </c>
      <c r="LZY460" s="143">
        <f t="shared" si="286"/>
        <v>0</v>
      </c>
      <c r="LZZ460" s="143">
        <f t="shared" si="286"/>
        <v>0</v>
      </c>
      <c r="MAA460" s="143">
        <f t="shared" si="286"/>
        <v>0</v>
      </c>
      <c r="MAB460" s="143">
        <f t="shared" si="286"/>
        <v>0</v>
      </c>
      <c r="MAC460" s="143">
        <f t="shared" si="286"/>
        <v>0</v>
      </c>
      <c r="MAD460" s="143">
        <f t="shared" si="286"/>
        <v>0</v>
      </c>
      <c r="MAE460" s="143">
        <f t="shared" si="286"/>
        <v>0</v>
      </c>
      <c r="MAF460" s="143">
        <f t="shared" si="286"/>
        <v>0</v>
      </c>
      <c r="MAG460" s="143">
        <f t="shared" si="286"/>
        <v>0</v>
      </c>
      <c r="MAH460" s="143">
        <f t="shared" si="286"/>
        <v>0</v>
      </c>
      <c r="MAI460" s="143">
        <f t="shared" si="286"/>
        <v>0</v>
      </c>
      <c r="MAJ460" s="143">
        <f t="shared" si="286"/>
        <v>0</v>
      </c>
      <c r="MAK460" s="143">
        <f t="shared" si="286"/>
        <v>0</v>
      </c>
      <c r="MAL460" s="143">
        <f t="shared" si="286"/>
        <v>0</v>
      </c>
      <c r="MAM460" s="143">
        <f t="shared" si="286"/>
        <v>0</v>
      </c>
      <c r="MAN460" s="143">
        <f t="shared" si="286"/>
        <v>0</v>
      </c>
      <c r="MAO460" s="143">
        <f t="shared" si="286"/>
        <v>0</v>
      </c>
      <c r="MAP460" s="143">
        <f t="shared" si="286"/>
        <v>0</v>
      </c>
      <c r="MAQ460" s="143">
        <f t="shared" si="286"/>
        <v>0</v>
      </c>
      <c r="MAR460" s="143">
        <f t="shared" si="286"/>
        <v>0</v>
      </c>
      <c r="MAS460" s="143">
        <f t="shared" si="286"/>
        <v>0</v>
      </c>
      <c r="MAT460" s="143">
        <f t="shared" si="286"/>
        <v>0</v>
      </c>
      <c r="MAU460" s="143">
        <f t="shared" si="286"/>
        <v>0</v>
      </c>
      <c r="MAV460" s="143">
        <f t="shared" si="286"/>
        <v>0</v>
      </c>
      <c r="MAW460" s="143">
        <f t="shared" ref="MAW460:MDH460" si="287">MAW436</f>
        <v>0</v>
      </c>
      <c r="MAX460" s="143">
        <f t="shared" si="287"/>
        <v>0</v>
      </c>
      <c r="MAY460" s="143">
        <f t="shared" si="287"/>
        <v>0</v>
      </c>
      <c r="MAZ460" s="143">
        <f t="shared" si="287"/>
        <v>0</v>
      </c>
      <c r="MBA460" s="143">
        <f t="shared" si="287"/>
        <v>0</v>
      </c>
      <c r="MBB460" s="143">
        <f t="shared" si="287"/>
        <v>0</v>
      </c>
      <c r="MBC460" s="143">
        <f t="shared" si="287"/>
        <v>0</v>
      </c>
      <c r="MBD460" s="143">
        <f t="shared" si="287"/>
        <v>0</v>
      </c>
      <c r="MBE460" s="143">
        <f t="shared" si="287"/>
        <v>0</v>
      </c>
      <c r="MBF460" s="143">
        <f t="shared" si="287"/>
        <v>0</v>
      </c>
      <c r="MBG460" s="143">
        <f t="shared" si="287"/>
        <v>0</v>
      </c>
      <c r="MBH460" s="143">
        <f t="shared" si="287"/>
        <v>0</v>
      </c>
      <c r="MBI460" s="143">
        <f t="shared" si="287"/>
        <v>0</v>
      </c>
      <c r="MBJ460" s="143">
        <f t="shared" si="287"/>
        <v>0</v>
      </c>
      <c r="MBK460" s="143">
        <f t="shared" si="287"/>
        <v>0</v>
      </c>
      <c r="MBL460" s="143">
        <f t="shared" si="287"/>
        <v>0</v>
      </c>
      <c r="MBM460" s="143">
        <f t="shared" si="287"/>
        <v>0</v>
      </c>
      <c r="MBN460" s="143">
        <f t="shared" si="287"/>
        <v>0</v>
      </c>
      <c r="MBO460" s="143">
        <f t="shared" si="287"/>
        <v>0</v>
      </c>
      <c r="MBP460" s="143">
        <f t="shared" si="287"/>
        <v>0</v>
      </c>
      <c r="MBQ460" s="143">
        <f t="shared" si="287"/>
        <v>0</v>
      </c>
      <c r="MBR460" s="143">
        <f t="shared" si="287"/>
        <v>0</v>
      </c>
      <c r="MBS460" s="143">
        <f t="shared" si="287"/>
        <v>0</v>
      </c>
      <c r="MBT460" s="143">
        <f t="shared" si="287"/>
        <v>0</v>
      </c>
      <c r="MBU460" s="143">
        <f t="shared" si="287"/>
        <v>0</v>
      </c>
      <c r="MBV460" s="143">
        <f t="shared" si="287"/>
        <v>0</v>
      </c>
      <c r="MBW460" s="143">
        <f t="shared" si="287"/>
        <v>0</v>
      </c>
      <c r="MBX460" s="143">
        <f t="shared" si="287"/>
        <v>0</v>
      </c>
      <c r="MBY460" s="143">
        <f t="shared" si="287"/>
        <v>0</v>
      </c>
      <c r="MBZ460" s="143">
        <f t="shared" si="287"/>
        <v>0</v>
      </c>
      <c r="MCA460" s="143">
        <f t="shared" si="287"/>
        <v>0</v>
      </c>
      <c r="MCB460" s="143">
        <f t="shared" si="287"/>
        <v>0</v>
      </c>
      <c r="MCC460" s="143">
        <f t="shared" si="287"/>
        <v>0</v>
      </c>
      <c r="MCD460" s="143">
        <f t="shared" si="287"/>
        <v>0</v>
      </c>
      <c r="MCE460" s="143">
        <f t="shared" si="287"/>
        <v>0</v>
      </c>
      <c r="MCF460" s="143">
        <f t="shared" si="287"/>
        <v>0</v>
      </c>
      <c r="MCG460" s="143">
        <f t="shared" si="287"/>
        <v>0</v>
      </c>
      <c r="MCH460" s="143">
        <f t="shared" si="287"/>
        <v>0</v>
      </c>
      <c r="MCI460" s="143">
        <f t="shared" si="287"/>
        <v>0</v>
      </c>
      <c r="MCJ460" s="143">
        <f t="shared" si="287"/>
        <v>0</v>
      </c>
      <c r="MCK460" s="143">
        <f t="shared" si="287"/>
        <v>0</v>
      </c>
      <c r="MCL460" s="143">
        <f t="shared" si="287"/>
        <v>0</v>
      </c>
      <c r="MCM460" s="143">
        <f t="shared" si="287"/>
        <v>0</v>
      </c>
      <c r="MCN460" s="143">
        <f t="shared" si="287"/>
        <v>0</v>
      </c>
      <c r="MCO460" s="143">
        <f t="shared" si="287"/>
        <v>0</v>
      </c>
      <c r="MCP460" s="143">
        <f t="shared" si="287"/>
        <v>0</v>
      </c>
      <c r="MCQ460" s="143">
        <f t="shared" si="287"/>
        <v>0</v>
      </c>
      <c r="MCR460" s="143">
        <f t="shared" si="287"/>
        <v>0</v>
      </c>
      <c r="MCS460" s="143">
        <f t="shared" si="287"/>
        <v>0</v>
      </c>
      <c r="MCT460" s="143">
        <f t="shared" si="287"/>
        <v>0</v>
      </c>
      <c r="MCU460" s="143">
        <f t="shared" si="287"/>
        <v>0</v>
      </c>
      <c r="MCV460" s="143">
        <f t="shared" si="287"/>
        <v>0</v>
      </c>
      <c r="MCW460" s="143">
        <f t="shared" si="287"/>
        <v>0</v>
      </c>
      <c r="MCX460" s="143">
        <f t="shared" si="287"/>
        <v>0</v>
      </c>
      <c r="MCY460" s="143">
        <f t="shared" si="287"/>
        <v>0</v>
      </c>
      <c r="MCZ460" s="143">
        <f t="shared" si="287"/>
        <v>0</v>
      </c>
      <c r="MDA460" s="143">
        <f t="shared" si="287"/>
        <v>0</v>
      </c>
      <c r="MDB460" s="143">
        <f t="shared" si="287"/>
        <v>0</v>
      </c>
      <c r="MDC460" s="143">
        <f t="shared" si="287"/>
        <v>0</v>
      </c>
      <c r="MDD460" s="143">
        <f t="shared" si="287"/>
        <v>0</v>
      </c>
      <c r="MDE460" s="143">
        <f t="shared" si="287"/>
        <v>0</v>
      </c>
      <c r="MDF460" s="143">
        <f t="shared" si="287"/>
        <v>0</v>
      </c>
      <c r="MDG460" s="143">
        <f t="shared" si="287"/>
        <v>0</v>
      </c>
      <c r="MDH460" s="143">
        <f t="shared" si="287"/>
        <v>0</v>
      </c>
      <c r="MDI460" s="143">
        <f t="shared" ref="MDI460:MFT460" si="288">MDI436</f>
        <v>0</v>
      </c>
      <c r="MDJ460" s="143">
        <f t="shared" si="288"/>
        <v>0</v>
      </c>
      <c r="MDK460" s="143">
        <f t="shared" si="288"/>
        <v>0</v>
      </c>
      <c r="MDL460" s="143">
        <f t="shared" si="288"/>
        <v>0</v>
      </c>
      <c r="MDM460" s="143">
        <f t="shared" si="288"/>
        <v>0</v>
      </c>
      <c r="MDN460" s="143">
        <f t="shared" si="288"/>
        <v>0</v>
      </c>
      <c r="MDO460" s="143">
        <f t="shared" si="288"/>
        <v>0</v>
      </c>
      <c r="MDP460" s="143">
        <f t="shared" si="288"/>
        <v>0</v>
      </c>
      <c r="MDQ460" s="143">
        <f t="shared" si="288"/>
        <v>0</v>
      </c>
      <c r="MDR460" s="143">
        <f t="shared" si="288"/>
        <v>0</v>
      </c>
      <c r="MDS460" s="143">
        <f t="shared" si="288"/>
        <v>0</v>
      </c>
      <c r="MDT460" s="143">
        <f t="shared" si="288"/>
        <v>0</v>
      </c>
      <c r="MDU460" s="143">
        <f t="shared" si="288"/>
        <v>0</v>
      </c>
      <c r="MDV460" s="143">
        <f t="shared" si="288"/>
        <v>0</v>
      </c>
      <c r="MDW460" s="143">
        <f t="shared" si="288"/>
        <v>0</v>
      </c>
      <c r="MDX460" s="143">
        <f t="shared" si="288"/>
        <v>0</v>
      </c>
      <c r="MDY460" s="143">
        <f t="shared" si="288"/>
        <v>0</v>
      </c>
      <c r="MDZ460" s="143">
        <f t="shared" si="288"/>
        <v>0</v>
      </c>
      <c r="MEA460" s="143">
        <f t="shared" si="288"/>
        <v>0</v>
      </c>
      <c r="MEB460" s="143">
        <f t="shared" si="288"/>
        <v>0</v>
      </c>
      <c r="MEC460" s="143">
        <f t="shared" si="288"/>
        <v>0</v>
      </c>
      <c r="MED460" s="143">
        <f t="shared" si="288"/>
        <v>0</v>
      </c>
      <c r="MEE460" s="143">
        <f t="shared" si="288"/>
        <v>0</v>
      </c>
      <c r="MEF460" s="143">
        <f t="shared" si="288"/>
        <v>0</v>
      </c>
      <c r="MEG460" s="143">
        <f t="shared" si="288"/>
        <v>0</v>
      </c>
      <c r="MEH460" s="143">
        <f t="shared" si="288"/>
        <v>0</v>
      </c>
      <c r="MEI460" s="143">
        <f t="shared" si="288"/>
        <v>0</v>
      </c>
      <c r="MEJ460" s="143">
        <f t="shared" si="288"/>
        <v>0</v>
      </c>
      <c r="MEK460" s="143">
        <f t="shared" si="288"/>
        <v>0</v>
      </c>
      <c r="MEL460" s="143">
        <f t="shared" si="288"/>
        <v>0</v>
      </c>
      <c r="MEM460" s="143">
        <f t="shared" si="288"/>
        <v>0</v>
      </c>
      <c r="MEN460" s="143">
        <f t="shared" si="288"/>
        <v>0</v>
      </c>
      <c r="MEO460" s="143">
        <f t="shared" si="288"/>
        <v>0</v>
      </c>
      <c r="MEP460" s="143">
        <f t="shared" si="288"/>
        <v>0</v>
      </c>
      <c r="MEQ460" s="143">
        <f t="shared" si="288"/>
        <v>0</v>
      </c>
      <c r="MER460" s="143">
        <f t="shared" si="288"/>
        <v>0</v>
      </c>
      <c r="MES460" s="143">
        <f t="shared" si="288"/>
        <v>0</v>
      </c>
      <c r="MET460" s="143">
        <f t="shared" si="288"/>
        <v>0</v>
      </c>
      <c r="MEU460" s="143">
        <f t="shared" si="288"/>
        <v>0</v>
      </c>
      <c r="MEV460" s="143">
        <f t="shared" si="288"/>
        <v>0</v>
      </c>
      <c r="MEW460" s="143">
        <f t="shared" si="288"/>
        <v>0</v>
      </c>
      <c r="MEX460" s="143">
        <f t="shared" si="288"/>
        <v>0</v>
      </c>
      <c r="MEY460" s="143">
        <f t="shared" si="288"/>
        <v>0</v>
      </c>
      <c r="MEZ460" s="143">
        <f t="shared" si="288"/>
        <v>0</v>
      </c>
      <c r="MFA460" s="143">
        <f t="shared" si="288"/>
        <v>0</v>
      </c>
      <c r="MFB460" s="143">
        <f t="shared" si="288"/>
        <v>0</v>
      </c>
      <c r="MFC460" s="143">
        <f t="shared" si="288"/>
        <v>0</v>
      </c>
      <c r="MFD460" s="143">
        <f t="shared" si="288"/>
        <v>0</v>
      </c>
      <c r="MFE460" s="143">
        <f t="shared" si="288"/>
        <v>0</v>
      </c>
      <c r="MFF460" s="143">
        <f t="shared" si="288"/>
        <v>0</v>
      </c>
      <c r="MFG460" s="143">
        <f t="shared" si="288"/>
        <v>0</v>
      </c>
      <c r="MFH460" s="143">
        <f t="shared" si="288"/>
        <v>0</v>
      </c>
      <c r="MFI460" s="143">
        <f t="shared" si="288"/>
        <v>0</v>
      </c>
      <c r="MFJ460" s="143">
        <f t="shared" si="288"/>
        <v>0</v>
      </c>
      <c r="MFK460" s="143">
        <f t="shared" si="288"/>
        <v>0</v>
      </c>
      <c r="MFL460" s="143">
        <f t="shared" si="288"/>
        <v>0</v>
      </c>
      <c r="MFM460" s="143">
        <f t="shared" si="288"/>
        <v>0</v>
      </c>
      <c r="MFN460" s="143">
        <f t="shared" si="288"/>
        <v>0</v>
      </c>
      <c r="MFO460" s="143">
        <f t="shared" si="288"/>
        <v>0</v>
      </c>
      <c r="MFP460" s="143">
        <f t="shared" si="288"/>
        <v>0</v>
      </c>
      <c r="MFQ460" s="143">
        <f t="shared" si="288"/>
        <v>0</v>
      </c>
      <c r="MFR460" s="143">
        <f t="shared" si="288"/>
        <v>0</v>
      </c>
      <c r="MFS460" s="143">
        <f t="shared" si="288"/>
        <v>0</v>
      </c>
      <c r="MFT460" s="143">
        <f t="shared" si="288"/>
        <v>0</v>
      </c>
      <c r="MFU460" s="143">
        <f t="shared" ref="MFU460:MIF460" si="289">MFU436</f>
        <v>0</v>
      </c>
      <c r="MFV460" s="143">
        <f t="shared" si="289"/>
        <v>0</v>
      </c>
      <c r="MFW460" s="143">
        <f t="shared" si="289"/>
        <v>0</v>
      </c>
      <c r="MFX460" s="143">
        <f t="shared" si="289"/>
        <v>0</v>
      </c>
      <c r="MFY460" s="143">
        <f t="shared" si="289"/>
        <v>0</v>
      </c>
      <c r="MFZ460" s="143">
        <f t="shared" si="289"/>
        <v>0</v>
      </c>
      <c r="MGA460" s="143">
        <f t="shared" si="289"/>
        <v>0</v>
      </c>
      <c r="MGB460" s="143">
        <f t="shared" si="289"/>
        <v>0</v>
      </c>
      <c r="MGC460" s="143">
        <f t="shared" si="289"/>
        <v>0</v>
      </c>
      <c r="MGD460" s="143">
        <f t="shared" si="289"/>
        <v>0</v>
      </c>
      <c r="MGE460" s="143">
        <f t="shared" si="289"/>
        <v>0</v>
      </c>
      <c r="MGF460" s="143">
        <f t="shared" si="289"/>
        <v>0</v>
      </c>
      <c r="MGG460" s="143">
        <f t="shared" si="289"/>
        <v>0</v>
      </c>
      <c r="MGH460" s="143">
        <f t="shared" si="289"/>
        <v>0</v>
      </c>
      <c r="MGI460" s="143">
        <f t="shared" si="289"/>
        <v>0</v>
      </c>
      <c r="MGJ460" s="143">
        <f t="shared" si="289"/>
        <v>0</v>
      </c>
      <c r="MGK460" s="143">
        <f t="shared" si="289"/>
        <v>0</v>
      </c>
      <c r="MGL460" s="143">
        <f t="shared" si="289"/>
        <v>0</v>
      </c>
      <c r="MGM460" s="143">
        <f t="shared" si="289"/>
        <v>0</v>
      </c>
      <c r="MGN460" s="143">
        <f t="shared" si="289"/>
        <v>0</v>
      </c>
      <c r="MGO460" s="143">
        <f t="shared" si="289"/>
        <v>0</v>
      </c>
      <c r="MGP460" s="143">
        <f t="shared" si="289"/>
        <v>0</v>
      </c>
      <c r="MGQ460" s="143">
        <f t="shared" si="289"/>
        <v>0</v>
      </c>
      <c r="MGR460" s="143">
        <f t="shared" si="289"/>
        <v>0</v>
      </c>
      <c r="MGS460" s="143">
        <f t="shared" si="289"/>
        <v>0</v>
      </c>
      <c r="MGT460" s="143">
        <f t="shared" si="289"/>
        <v>0</v>
      </c>
      <c r="MGU460" s="143">
        <f t="shared" si="289"/>
        <v>0</v>
      </c>
      <c r="MGV460" s="143">
        <f t="shared" si="289"/>
        <v>0</v>
      </c>
      <c r="MGW460" s="143">
        <f t="shared" si="289"/>
        <v>0</v>
      </c>
      <c r="MGX460" s="143">
        <f t="shared" si="289"/>
        <v>0</v>
      </c>
      <c r="MGY460" s="143">
        <f t="shared" si="289"/>
        <v>0</v>
      </c>
      <c r="MGZ460" s="143">
        <f t="shared" si="289"/>
        <v>0</v>
      </c>
      <c r="MHA460" s="143">
        <f t="shared" si="289"/>
        <v>0</v>
      </c>
      <c r="MHB460" s="143">
        <f t="shared" si="289"/>
        <v>0</v>
      </c>
      <c r="MHC460" s="143">
        <f t="shared" si="289"/>
        <v>0</v>
      </c>
      <c r="MHD460" s="143">
        <f t="shared" si="289"/>
        <v>0</v>
      </c>
      <c r="MHE460" s="143">
        <f t="shared" si="289"/>
        <v>0</v>
      </c>
      <c r="MHF460" s="143">
        <f t="shared" si="289"/>
        <v>0</v>
      </c>
      <c r="MHG460" s="143">
        <f t="shared" si="289"/>
        <v>0</v>
      </c>
      <c r="MHH460" s="143">
        <f t="shared" si="289"/>
        <v>0</v>
      </c>
      <c r="MHI460" s="143">
        <f t="shared" si="289"/>
        <v>0</v>
      </c>
      <c r="MHJ460" s="143">
        <f t="shared" si="289"/>
        <v>0</v>
      </c>
      <c r="MHK460" s="143">
        <f t="shared" si="289"/>
        <v>0</v>
      </c>
      <c r="MHL460" s="143">
        <f t="shared" si="289"/>
        <v>0</v>
      </c>
      <c r="MHM460" s="143">
        <f t="shared" si="289"/>
        <v>0</v>
      </c>
      <c r="MHN460" s="143">
        <f t="shared" si="289"/>
        <v>0</v>
      </c>
      <c r="MHO460" s="143">
        <f t="shared" si="289"/>
        <v>0</v>
      </c>
      <c r="MHP460" s="143">
        <f t="shared" si="289"/>
        <v>0</v>
      </c>
      <c r="MHQ460" s="143">
        <f t="shared" si="289"/>
        <v>0</v>
      </c>
      <c r="MHR460" s="143">
        <f t="shared" si="289"/>
        <v>0</v>
      </c>
      <c r="MHS460" s="143">
        <f t="shared" si="289"/>
        <v>0</v>
      </c>
      <c r="MHT460" s="143">
        <f t="shared" si="289"/>
        <v>0</v>
      </c>
      <c r="MHU460" s="143">
        <f t="shared" si="289"/>
        <v>0</v>
      </c>
      <c r="MHV460" s="143">
        <f t="shared" si="289"/>
        <v>0</v>
      </c>
      <c r="MHW460" s="143">
        <f t="shared" si="289"/>
        <v>0</v>
      </c>
      <c r="MHX460" s="143">
        <f t="shared" si="289"/>
        <v>0</v>
      </c>
      <c r="MHY460" s="143">
        <f t="shared" si="289"/>
        <v>0</v>
      </c>
      <c r="MHZ460" s="143">
        <f t="shared" si="289"/>
        <v>0</v>
      </c>
      <c r="MIA460" s="143">
        <f t="shared" si="289"/>
        <v>0</v>
      </c>
      <c r="MIB460" s="143">
        <f t="shared" si="289"/>
        <v>0</v>
      </c>
      <c r="MIC460" s="143">
        <f t="shared" si="289"/>
        <v>0</v>
      </c>
      <c r="MID460" s="143">
        <f t="shared" si="289"/>
        <v>0</v>
      </c>
      <c r="MIE460" s="143">
        <f t="shared" si="289"/>
        <v>0</v>
      </c>
      <c r="MIF460" s="143">
        <f t="shared" si="289"/>
        <v>0</v>
      </c>
      <c r="MIG460" s="143">
        <f t="shared" ref="MIG460:MKR460" si="290">MIG436</f>
        <v>0</v>
      </c>
      <c r="MIH460" s="143">
        <f t="shared" si="290"/>
        <v>0</v>
      </c>
      <c r="MII460" s="143">
        <f t="shared" si="290"/>
        <v>0</v>
      </c>
      <c r="MIJ460" s="143">
        <f t="shared" si="290"/>
        <v>0</v>
      </c>
      <c r="MIK460" s="143">
        <f t="shared" si="290"/>
        <v>0</v>
      </c>
      <c r="MIL460" s="143">
        <f t="shared" si="290"/>
        <v>0</v>
      </c>
      <c r="MIM460" s="143">
        <f t="shared" si="290"/>
        <v>0</v>
      </c>
      <c r="MIN460" s="143">
        <f t="shared" si="290"/>
        <v>0</v>
      </c>
      <c r="MIO460" s="143">
        <f t="shared" si="290"/>
        <v>0</v>
      </c>
      <c r="MIP460" s="143">
        <f t="shared" si="290"/>
        <v>0</v>
      </c>
      <c r="MIQ460" s="143">
        <f t="shared" si="290"/>
        <v>0</v>
      </c>
      <c r="MIR460" s="143">
        <f t="shared" si="290"/>
        <v>0</v>
      </c>
      <c r="MIS460" s="143">
        <f t="shared" si="290"/>
        <v>0</v>
      </c>
      <c r="MIT460" s="143">
        <f t="shared" si="290"/>
        <v>0</v>
      </c>
      <c r="MIU460" s="143">
        <f t="shared" si="290"/>
        <v>0</v>
      </c>
      <c r="MIV460" s="143">
        <f t="shared" si="290"/>
        <v>0</v>
      </c>
      <c r="MIW460" s="143">
        <f t="shared" si="290"/>
        <v>0</v>
      </c>
      <c r="MIX460" s="143">
        <f t="shared" si="290"/>
        <v>0</v>
      </c>
      <c r="MIY460" s="143">
        <f t="shared" si="290"/>
        <v>0</v>
      </c>
      <c r="MIZ460" s="143">
        <f t="shared" si="290"/>
        <v>0</v>
      </c>
      <c r="MJA460" s="143">
        <f t="shared" si="290"/>
        <v>0</v>
      </c>
      <c r="MJB460" s="143">
        <f t="shared" si="290"/>
        <v>0</v>
      </c>
      <c r="MJC460" s="143">
        <f t="shared" si="290"/>
        <v>0</v>
      </c>
      <c r="MJD460" s="143">
        <f t="shared" si="290"/>
        <v>0</v>
      </c>
      <c r="MJE460" s="143">
        <f t="shared" si="290"/>
        <v>0</v>
      </c>
      <c r="MJF460" s="143">
        <f t="shared" si="290"/>
        <v>0</v>
      </c>
      <c r="MJG460" s="143">
        <f t="shared" si="290"/>
        <v>0</v>
      </c>
      <c r="MJH460" s="143">
        <f t="shared" si="290"/>
        <v>0</v>
      </c>
      <c r="MJI460" s="143">
        <f t="shared" si="290"/>
        <v>0</v>
      </c>
      <c r="MJJ460" s="143">
        <f t="shared" si="290"/>
        <v>0</v>
      </c>
      <c r="MJK460" s="143">
        <f t="shared" si="290"/>
        <v>0</v>
      </c>
      <c r="MJL460" s="143">
        <f t="shared" si="290"/>
        <v>0</v>
      </c>
      <c r="MJM460" s="143">
        <f t="shared" si="290"/>
        <v>0</v>
      </c>
      <c r="MJN460" s="143">
        <f t="shared" si="290"/>
        <v>0</v>
      </c>
      <c r="MJO460" s="143">
        <f t="shared" si="290"/>
        <v>0</v>
      </c>
      <c r="MJP460" s="143">
        <f t="shared" si="290"/>
        <v>0</v>
      </c>
      <c r="MJQ460" s="143">
        <f t="shared" si="290"/>
        <v>0</v>
      </c>
      <c r="MJR460" s="143">
        <f t="shared" si="290"/>
        <v>0</v>
      </c>
      <c r="MJS460" s="143">
        <f t="shared" si="290"/>
        <v>0</v>
      </c>
      <c r="MJT460" s="143">
        <f t="shared" si="290"/>
        <v>0</v>
      </c>
      <c r="MJU460" s="143">
        <f t="shared" si="290"/>
        <v>0</v>
      </c>
      <c r="MJV460" s="143">
        <f t="shared" si="290"/>
        <v>0</v>
      </c>
      <c r="MJW460" s="143">
        <f t="shared" si="290"/>
        <v>0</v>
      </c>
      <c r="MJX460" s="143">
        <f t="shared" si="290"/>
        <v>0</v>
      </c>
      <c r="MJY460" s="143">
        <f t="shared" si="290"/>
        <v>0</v>
      </c>
      <c r="MJZ460" s="143">
        <f t="shared" si="290"/>
        <v>0</v>
      </c>
      <c r="MKA460" s="143">
        <f t="shared" si="290"/>
        <v>0</v>
      </c>
      <c r="MKB460" s="143">
        <f t="shared" si="290"/>
        <v>0</v>
      </c>
      <c r="MKC460" s="143">
        <f t="shared" si="290"/>
        <v>0</v>
      </c>
      <c r="MKD460" s="143">
        <f t="shared" si="290"/>
        <v>0</v>
      </c>
      <c r="MKE460" s="143">
        <f t="shared" si="290"/>
        <v>0</v>
      </c>
      <c r="MKF460" s="143">
        <f t="shared" si="290"/>
        <v>0</v>
      </c>
      <c r="MKG460" s="143">
        <f t="shared" si="290"/>
        <v>0</v>
      </c>
      <c r="MKH460" s="143">
        <f t="shared" si="290"/>
        <v>0</v>
      </c>
      <c r="MKI460" s="143">
        <f t="shared" si="290"/>
        <v>0</v>
      </c>
      <c r="MKJ460" s="143">
        <f t="shared" si="290"/>
        <v>0</v>
      </c>
      <c r="MKK460" s="143">
        <f t="shared" si="290"/>
        <v>0</v>
      </c>
      <c r="MKL460" s="143">
        <f t="shared" si="290"/>
        <v>0</v>
      </c>
      <c r="MKM460" s="143">
        <f t="shared" si="290"/>
        <v>0</v>
      </c>
      <c r="MKN460" s="143">
        <f t="shared" si="290"/>
        <v>0</v>
      </c>
      <c r="MKO460" s="143">
        <f t="shared" si="290"/>
        <v>0</v>
      </c>
      <c r="MKP460" s="143">
        <f t="shared" si="290"/>
        <v>0</v>
      </c>
      <c r="MKQ460" s="143">
        <f t="shared" si="290"/>
        <v>0</v>
      </c>
      <c r="MKR460" s="143">
        <f t="shared" si="290"/>
        <v>0</v>
      </c>
      <c r="MKS460" s="143">
        <f t="shared" ref="MKS460:MND460" si="291">MKS436</f>
        <v>0</v>
      </c>
      <c r="MKT460" s="143">
        <f t="shared" si="291"/>
        <v>0</v>
      </c>
      <c r="MKU460" s="143">
        <f t="shared" si="291"/>
        <v>0</v>
      </c>
      <c r="MKV460" s="143">
        <f t="shared" si="291"/>
        <v>0</v>
      </c>
      <c r="MKW460" s="143">
        <f t="shared" si="291"/>
        <v>0</v>
      </c>
      <c r="MKX460" s="143">
        <f t="shared" si="291"/>
        <v>0</v>
      </c>
      <c r="MKY460" s="143">
        <f t="shared" si="291"/>
        <v>0</v>
      </c>
      <c r="MKZ460" s="143">
        <f t="shared" si="291"/>
        <v>0</v>
      </c>
      <c r="MLA460" s="143">
        <f t="shared" si="291"/>
        <v>0</v>
      </c>
      <c r="MLB460" s="143">
        <f t="shared" si="291"/>
        <v>0</v>
      </c>
      <c r="MLC460" s="143">
        <f t="shared" si="291"/>
        <v>0</v>
      </c>
      <c r="MLD460" s="143">
        <f t="shared" si="291"/>
        <v>0</v>
      </c>
      <c r="MLE460" s="143">
        <f t="shared" si="291"/>
        <v>0</v>
      </c>
      <c r="MLF460" s="143">
        <f t="shared" si="291"/>
        <v>0</v>
      </c>
      <c r="MLG460" s="143">
        <f t="shared" si="291"/>
        <v>0</v>
      </c>
      <c r="MLH460" s="143">
        <f t="shared" si="291"/>
        <v>0</v>
      </c>
      <c r="MLI460" s="143">
        <f t="shared" si="291"/>
        <v>0</v>
      </c>
      <c r="MLJ460" s="143">
        <f t="shared" si="291"/>
        <v>0</v>
      </c>
      <c r="MLK460" s="143">
        <f t="shared" si="291"/>
        <v>0</v>
      </c>
      <c r="MLL460" s="143">
        <f t="shared" si="291"/>
        <v>0</v>
      </c>
      <c r="MLM460" s="143">
        <f t="shared" si="291"/>
        <v>0</v>
      </c>
      <c r="MLN460" s="143">
        <f t="shared" si="291"/>
        <v>0</v>
      </c>
      <c r="MLO460" s="143">
        <f t="shared" si="291"/>
        <v>0</v>
      </c>
      <c r="MLP460" s="143">
        <f t="shared" si="291"/>
        <v>0</v>
      </c>
      <c r="MLQ460" s="143">
        <f t="shared" si="291"/>
        <v>0</v>
      </c>
      <c r="MLR460" s="143">
        <f t="shared" si="291"/>
        <v>0</v>
      </c>
      <c r="MLS460" s="143">
        <f t="shared" si="291"/>
        <v>0</v>
      </c>
      <c r="MLT460" s="143">
        <f t="shared" si="291"/>
        <v>0</v>
      </c>
      <c r="MLU460" s="143">
        <f t="shared" si="291"/>
        <v>0</v>
      </c>
      <c r="MLV460" s="143">
        <f t="shared" si="291"/>
        <v>0</v>
      </c>
      <c r="MLW460" s="143">
        <f t="shared" si="291"/>
        <v>0</v>
      </c>
      <c r="MLX460" s="143">
        <f t="shared" si="291"/>
        <v>0</v>
      </c>
      <c r="MLY460" s="143">
        <f t="shared" si="291"/>
        <v>0</v>
      </c>
      <c r="MLZ460" s="143">
        <f t="shared" si="291"/>
        <v>0</v>
      </c>
      <c r="MMA460" s="143">
        <f t="shared" si="291"/>
        <v>0</v>
      </c>
      <c r="MMB460" s="143">
        <f t="shared" si="291"/>
        <v>0</v>
      </c>
      <c r="MMC460" s="143">
        <f t="shared" si="291"/>
        <v>0</v>
      </c>
      <c r="MMD460" s="143">
        <f t="shared" si="291"/>
        <v>0</v>
      </c>
      <c r="MME460" s="143">
        <f t="shared" si="291"/>
        <v>0</v>
      </c>
      <c r="MMF460" s="143">
        <f t="shared" si="291"/>
        <v>0</v>
      </c>
      <c r="MMG460" s="143">
        <f t="shared" si="291"/>
        <v>0</v>
      </c>
      <c r="MMH460" s="143">
        <f t="shared" si="291"/>
        <v>0</v>
      </c>
      <c r="MMI460" s="143">
        <f t="shared" si="291"/>
        <v>0</v>
      </c>
      <c r="MMJ460" s="143">
        <f t="shared" si="291"/>
        <v>0</v>
      </c>
      <c r="MMK460" s="143">
        <f t="shared" si="291"/>
        <v>0</v>
      </c>
      <c r="MML460" s="143">
        <f t="shared" si="291"/>
        <v>0</v>
      </c>
      <c r="MMM460" s="143">
        <f t="shared" si="291"/>
        <v>0</v>
      </c>
      <c r="MMN460" s="143">
        <f t="shared" si="291"/>
        <v>0</v>
      </c>
      <c r="MMO460" s="143">
        <f t="shared" si="291"/>
        <v>0</v>
      </c>
      <c r="MMP460" s="143">
        <f t="shared" si="291"/>
        <v>0</v>
      </c>
      <c r="MMQ460" s="143">
        <f t="shared" si="291"/>
        <v>0</v>
      </c>
      <c r="MMR460" s="143">
        <f t="shared" si="291"/>
        <v>0</v>
      </c>
      <c r="MMS460" s="143">
        <f t="shared" si="291"/>
        <v>0</v>
      </c>
      <c r="MMT460" s="143">
        <f t="shared" si="291"/>
        <v>0</v>
      </c>
      <c r="MMU460" s="143">
        <f t="shared" si="291"/>
        <v>0</v>
      </c>
      <c r="MMV460" s="143">
        <f t="shared" si="291"/>
        <v>0</v>
      </c>
      <c r="MMW460" s="143">
        <f t="shared" si="291"/>
        <v>0</v>
      </c>
      <c r="MMX460" s="143">
        <f t="shared" si="291"/>
        <v>0</v>
      </c>
      <c r="MMY460" s="143">
        <f t="shared" si="291"/>
        <v>0</v>
      </c>
      <c r="MMZ460" s="143">
        <f t="shared" si="291"/>
        <v>0</v>
      </c>
      <c r="MNA460" s="143">
        <f t="shared" si="291"/>
        <v>0</v>
      </c>
      <c r="MNB460" s="143">
        <f t="shared" si="291"/>
        <v>0</v>
      </c>
      <c r="MNC460" s="143">
        <f t="shared" si="291"/>
        <v>0</v>
      </c>
      <c r="MND460" s="143">
        <f t="shared" si="291"/>
        <v>0</v>
      </c>
      <c r="MNE460" s="143">
        <f t="shared" ref="MNE460:MPP460" si="292">MNE436</f>
        <v>0</v>
      </c>
      <c r="MNF460" s="143">
        <f t="shared" si="292"/>
        <v>0</v>
      </c>
      <c r="MNG460" s="143">
        <f t="shared" si="292"/>
        <v>0</v>
      </c>
      <c r="MNH460" s="143">
        <f t="shared" si="292"/>
        <v>0</v>
      </c>
      <c r="MNI460" s="143">
        <f t="shared" si="292"/>
        <v>0</v>
      </c>
      <c r="MNJ460" s="143">
        <f t="shared" si="292"/>
        <v>0</v>
      </c>
      <c r="MNK460" s="143">
        <f t="shared" si="292"/>
        <v>0</v>
      </c>
      <c r="MNL460" s="143">
        <f t="shared" si="292"/>
        <v>0</v>
      </c>
      <c r="MNM460" s="143">
        <f t="shared" si="292"/>
        <v>0</v>
      </c>
      <c r="MNN460" s="143">
        <f t="shared" si="292"/>
        <v>0</v>
      </c>
      <c r="MNO460" s="143">
        <f t="shared" si="292"/>
        <v>0</v>
      </c>
      <c r="MNP460" s="143">
        <f t="shared" si="292"/>
        <v>0</v>
      </c>
      <c r="MNQ460" s="143">
        <f t="shared" si="292"/>
        <v>0</v>
      </c>
      <c r="MNR460" s="143">
        <f t="shared" si="292"/>
        <v>0</v>
      </c>
      <c r="MNS460" s="143">
        <f t="shared" si="292"/>
        <v>0</v>
      </c>
      <c r="MNT460" s="143">
        <f t="shared" si="292"/>
        <v>0</v>
      </c>
      <c r="MNU460" s="143">
        <f t="shared" si="292"/>
        <v>0</v>
      </c>
      <c r="MNV460" s="143">
        <f t="shared" si="292"/>
        <v>0</v>
      </c>
      <c r="MNW460" s="143">
        <f t="shared" si="292"/>
        <v>0</v>
      </c>
      <c r="MNX460" s="143">
        <f t="shared" si="292"/>
        <v>0</v>
      </c>
      <c r="MNY460" s="143">
        <f t="shared" si="292"/>
        <v>0</v>
      </c>
      <c r="MNZ460" s="143">
        <f t="shared" si="292"/>
        <v>0</v>
      </c>
      <c r="MOA460" s="143">
        <f t="shared" si="292"/>
        <v>0</v>
      </c>
      <c r="MOB460" s="143">
        <f t="shared" si="292"/>
        <v>0</v>
      </c>
      <c r="MOC460" s="143">
        <f t="shared" si="292"/>
        <v>0</v>
      </c>
      <c r="MOD460" s="143">
        <f t="shared" si="292"/>
        <v>0</v>
      </c>
      <c r="MOE460" s="143">
        <f t="shared" si="292"/>
        <v>0</v>
      </c>
      <c r="MOF460" s="143">
        <f t="shared" si="292"/>
        <v>0</v>
      </c>
      <c r="MOG460" s="143">
        <f t="shared" si="292"/>
        <v>0</v>
      </c>
      <c r="MOH460" s="143">
        <f t="shared" si="292"/>
        <v>0</v>
      </c>
      <c r="MOI460" s="143">
        <f t="shared" si="292"/>
        <v>0</v>
      </c>
      <c r="MOJ460" s="143">
        <f t="shared" si="292"/>
        <v>0</v>
      </c>
      <c r="MOK460" s="143">
        <f t="shared" si="292"/>
        <v>0</v>
      </c>
      <c r="MOL460" s="143">
        <f t="shared" si="292"/>
        <v>0</v>
      </c>
      <c r="MOM460" s="143">
        <f t="shared" si="292"/>
        <v>0</v>
      </c>
      <c r="MON460" s="143">
        <f t="shared" si="292"/>
        <v>0</v>
      </c>
      <c r="MOO460" s="143">
        <f t="shared" si="292"/>
        <v>0</v>
      </c>
      <c r="MOP460" s="143">
        <f t="shared" si="292"/>
        <v>0</v>
      </c>
      <c r="MOQ460" s="143">
        <f t="shared" si="292"/>
        <v>0</v>
      </c>
      <c r="MOR460" s="143">
        <f t="shared" si="292"/>
        <v>0</v>
      </c>
      <c r="MOS460" s="143">
        <f t="shared" si="292"/>
        <v>0</v>
      </c>
      <c r="MOT460" s="143">
        <f t="shared" si="292"/>
        <v>0</v>
      </c>
      <c r="MOU460" s="143">
        <f t="shared" si="292"/>
        <v>0</v>
      </c>
      <c r="MOV460" s="143">
        <f t="shared" si="292"/>
        <v>0</v>
      </c>
      <c r="MOW460" s="143">
        <f t="shared" si="292"/>
        <v>0</v>
      </c>
      <c r="MOX460" s="143">
        <f t="shared" si="292"/>
        <v>0</v>
      </c>
      <c r="MOY460" s="143">
        <f t="shared" si="292"/>
        <v>0</v>
      </c>
      <c r="MOZ460" s="143">
        <f t="shared" si="292"/>
        <v>0</v>
      </c>
      <c r="MPA460" s="143">
        <f t="shared" si="292"/>
        <v>0</v>
      </c>
      <c r="MPB460" s="143">
        <f t="shared" si="292"/>
        <v>0</v>
      </c>
      <c r="MPC460" s="143">
        <f t="shared" si="292"/>
        <v>0</v>
      </c>
      <c r="MPD460" s="143">
        <f t="shared" si="292"/>
        <v>0</v>
      </c>
      <c r="MPE460" s="143">
        <f t="shared" si="292"/>
        <v>0</v>
      </c>
      <c r="MPF460" s="143">
        <f t="shared" si="292"/>
        <v>0</v>
      </c>
      <c r="MPG460" s="143">
        <f t="shared" si="292"/>
        <v>0</v>
      </c>
      <c r="MPH460" s="143">
        <f t="shared" si="292"/>
        <v>0</v>
      </c>
      <c r="MPI460" s="143">
        <f t="shared" si="292"/>
        <v>0</v>
      </c>
      <c r="MPJ460" s="143">
        <f t="shared" si="292"/>
        <v>0</v>
      </c>
      <c r="MPK460" s="143">
        <f t="shared" si="292"/>
        <v>0</v>
      </c>
      <c r="MPL460" s="143">
        <f t="shared" si="292"/>
        <v>0</v>
      </c>
      <c r="MPM460" s="143">
        <f t="shared" si="292"/>
        <v>0</v>
      </c>
      <c r="MPN460" s="143">
        <f t="shared" si="292"/>
        <v>0</v>
      </c>
      <c r="MPO460" s="143">
        <f t="shared" si="292"/>
        <v>0</v>
      </c>
      <c r="MPP460" s="143">
        <f t="shared" si="292"/>
        <v>0</v>
      </c>
      <c r="MPQ460" s="143">
        <f t="shared" ref="MPQ460:MSB460" si="293">MPQ436</f>
        <v>0</v>
      </c>
      <c r="MPR460" s="143">
        <f t="shared" si="293"/>
        <v>0</v>
      </c>
      <c r="MPS460" s="143">
        <f t="shared" si="293"/>
        <v>0</v>
      </c>
      <c r="MPT460" s="143">
        <f t="shared" si="293"/>
        <v>0</v>
      </c>
      <c r="MPU460" s="143">
        <f t="shared" si="293"/>
        <v>0</v>
      </c>
      <c r="MPV460" s="143">
        <f t="shared" si="293"/>
        <v>0</v>
      </c>
      <c r="MPW460" s="143">
        <f t="shared" si="293"/>
        <v>0</v>
      </c>
      <c r="MPX460" s="143">
        <f t="shared" si="293"/>
        <v>0</v>
      </c>
      <c r="MPY460" s="143">
        <f t="shared" si="293"/>
        <v>0</v>
      </c>
      <c r="MPZ460" s="143">
        <f t="shared" si="293"/>
        <v>0</v>
      </c>
      <c r="MQA460" s="143">
        <f t="shared" si="293"/>
        <v>0</v>
      </c>
      <c r="MQB460" s="143">
        <f t="shared" si="293"/>
        <v>0</v>
      </c>
      <c r="MQC460" s="143">
        <f t="shared" si="293"/>
        <v>0</v>
      </c>
      <c r="MQD460" s="143">
        <f t="shared" si="293"/>
        <v>0</v>
      </c>
      <c r="MQE460" s="143">
        <f t="shared" si="293"/>
        <v>0</v>
      </c>
      <c r="MQF460" s="143">
        <f t="shared" si="293"/>
        <v>0</v>
      </c>
      <c r="MQG460" s="143">
        <f t="shared" si="293"/>
        <v>0</v>
      </c>
      <c r="MQH460" s="143">
        <f t="shared" si="293"/>
        <v>0</v>
      </c>
      <c r="MQI460" s="143">
        <f t="shared" si="293"/>
        <v>0</v>
      </c>
      <c r="MQJ460" s="143">
        <f t="shared" si="293"/>
        <v>0</v>
      </c>
      <c r="MQK460" s="143">
        <f t="shared" si="293"/>
        <v>0</v>
      </c>
      <c r="MQL460" s="143">
        <f t="shared" si="293"/>
        <v>0</v>
      </c>
      <c r="MQM460" s="143">
        <f t="shared" si="293"/>
        <v>0</v>
      </c>
      <c r="MQN460" s="143">
        <f t="shared" si="293"/>
        <v>0</v>
      </c>
      <c r="MQO460" s="143">
        <f t="shared" si="293"/>
        <v>0</v>
      </c>
      <c r="MQP460" s="143">
        <f t="shared" si="293"/>
        <v>0</v>
      </c>
      <c r="MQQ460" s="143">
        <f t="shared" si="293"/>
        <v>0</v>
      </c>
      <c r="MQR460" s="143">
        <f t="shared" si="293"/>
        <v>0</v>
      </c>
      <c r="MQS460" s="143">
        <f t="shared" si="293"/>
        <v>0</v>
      </c>
      <c r="MQT460" s="143">
        <f t="shared" si="293"/>
        <v>0</v>
      </c>
      <c r="MQU460" s="143">
        <f t="shared" si="293"/>
        <v>0</v>
      </c>
      <c r="MQV460" s="143">
        <f t="shared" si="293"/>
        <v>0</v>
      </c>
      <c r="MQW460" s="143">
        <f t="shared" si="293"/>
        <v>0</v>
      </c>
      <c r="MQX460" s="143">
        <f t="shared" si="293"/>
        <v>0</v>
      </c>
      <c r="MQY460" s="143">
        <f t="shared" si="293"/>
        <v>0</v>
      </c>
      <c r="MQZ460" s="143">
        <f t="shared" si="293"/>
        <v>0</v>
      </c>
      <c r="MRA460" s="143">
        <f t="shared" si="293"/>
        <v>0</v>
      </c>
      <c r="MRB460" s="143">
        <f t="shared" si="293"/>
        <v>0</v>
      </c>
      <c r="MRC460" s="143">
        <f t="shared" si="293"/>
        <v>0</v>
      </c>
      <c r="MRD460" s="143">
        <f t="shared" si="293"/>
        <v>0</v>
      </c>
      <c r="MRE460" s="143">
        <f t="shared" si="293"/>
        <v>0</v>
      </c>
      <c r="MRF460" s="143">
        <f t="shared" si="293"/>
        <v>0</v>
      </c>
      <c r="MRG460" s="143">
        <f t="shared" si="293"/>
        <v>0</v>
      </c>
      <c r="MRH460" s="143">
        <f t="shared" si="293"/>
        <v>0</v>
      </c>
      <c r="MRI460" s="143">
        <f t="shared" si="293"/>
        <v>0</v>
      </c>
      <c r="MRJ460" s="143">
        <f t="shared" si="293"/>
        <v>0</v>
      </c>
      <c r="MRK460" s="143">
        <f t="shared" si="293"/>
        <v>0</v>
      </c>
      <c r="MRL460" s="143">
        <f t="shared" si="293"/>
        <v>0</v>
      </c>
      <c r="MRM460" s="143">
        <f t="shared" si="293"/>
        <v>0</v>
      </c>
      <c r="MRN460" s="143">
        <f t="shared" si="293"/>
        <v>0</v>
      </c>
      <c r="MRO460" s="143">
        <f t="shared" si="293"/>
        <v>0</v>
      </c>
      <c r="MRP460" s="143">
        <f t="shared" si="293"/>
        <v>0</v>
      </c>
      <c r="MRQ460" s="143">
        <f t="shared" si="293"/>
        <v>0</v>
      </c>
      <c r="MRR460" s="143">
        <f t="shared" si="293"/>
        <v>0</v>
      </c>
      <c r="MRS460" s="143">
        <f t="shared" si="293"/>
        <v>0</v>
      </c>
      <c r="MRT460" s="143">
        <f t="shared" si="293"/>
        <v>0</v>
      </c>
      <c r="MRU460" s="143">
        <f t="shared" si="293"/>
        <v>0</v>
      </c>
      <c r="MRV460" s="143">
        <f t="shared" si="293"/>
        <v>0</v>
      </c>
      <c r="MRW460" s="143">
        <f t="shared" si="293"/>
        <v>0</v>
      </c>
      <c r="MRX460" s="143">
        <f t="shared" si="293"/>
        <v>0</v>
      </c>
      <c r="MRY460" s="143">
        <f t="shared" si="293"/>
        <v>0</v>
      </c>
      <c r="MRZ460" s="143">
        <f t="shared" si="293"/>
        <v>0</v>
      </c>
      <c r="MSA460" s="143">
        <f t="shared" si="293"/>
        <v>0</v>
      </c>
      <c r="MSB460" s="143">
        <f t="shared" si="293"/>
        <v>0</v>
      </c>
      <c r="MSC460" s="143">
        <f t="shared" ref="MSC460:MUN460" si="294">MSC436</f>
        <v>0</v>
      </c>
      <c r="MSD460" s="143">
        <f t="shared" si="294"/>
        <v>0</v>
      </c>
      <c r="MSE460" s="143">
        <f t="shared" si="294"/>
        <v>0</v>
      </c>
      <c r="MSF460" s="143">
        <f t="shared" si="294"/>
        <v>0</v>
      </c>
      <c r="MSG460" s="143">
        <f t="shared" si="294"/>
        <v>0</v>
      </c>
      <c r="MSH460" s="143">
        <f t="shared" si="294"/>
        <v>0</v>
      </c>
      <c r="MSI460" s="143">
        <f t="shared" si="294"/>
        <v>0</v>
      </c>
      <c r="MSJ460" s="143">
        <f t="shared" si="294"/>
        <v>0</v>
      </c>
      <c r="MSK460" s="143">
        <f t="shared" si="294"/>
        <v>0</v>
      </c>
      <c r="MSL460" s="143">
        <f t="shared" si="294"/>
        <v>0</v>
      </c>
      <c r="MSM460" s="143">
        <f t="shared" si="294"/>
        <v>0</v>
      </c>
      <c r="MSN460" s="143">
        <f t="shared" si="294"/>
        <v>0</v>
      </c>
      <c r="MSO460" s="143">
        <f t="shared" si="294"/>
        <v>0</v>
      </c>
      <c r="MSP460" s="143">
        <f t="shared" si="294"/>
        <v>0</v>
      </c>
      <c r="MSQ460" s="143">
        <f t="shared" si="294"/>
        <v>0</v>
      </c>
      <c r="MSR460" s="143">
        <f t="shared" si="294"/>
        <v>0</v>
      </c>
      <c r="MSS460" s="143">
        <f t="shared" si="294"/>
        <v>0</v>
      </c>
      <c r="MST460" s="143">
        <f t="shared" si="294"/>
        <v>0</v>
      </c>
      <c r="MSU460" s="143">
        <f t="shared" si="294"/>
        <v>0</v>
      </c>
      <c r="MSV460" s="143">
        <f t="shared" si="294"/>
        <v>0</v>
      </c>
      <c r="MSW460" s="143">
        <f t="shared" si="294"/>
        <v>0</v>
      </c>
      <c r="MSX460" s="143">
        <f t="shared" si="294"/>
        <v>0</v>
      </c>
      <c r="MSY460" s="143">
        <f t="shared" si="294"/>
        <v>0</v>
      </c>
      <c r="MSZ460" s="143">
        <f t="shared" si="294"/>
        <v>0</v>
      </c>
      <c r="MTA460" s="143">
        <f t="shared" si="294"/>
        <v>0</v>
      </c>
      <c r="MTB460" s="143">
        <f t="shared" si="294"/>
        <v>0</v>
      </c>
      <c r="MTC460" s="143">
        <f t="shared" si="294"/>
        <v>0</v>
      </c>
      <c r="MTD460" s="143">
        <f t="shared" si="294"/>
        <v>0</v>
      </c>
      <c r="MTE460" s="143">
        <f t="shared" si="294"/>
        <v>0</v>
      </c>
      <c r="MTF460" s="143">
        <f t="shared" si="294"/>
        <v>0</v>
      </c>
      <c r="MTG460" s="143">
        <f t="shared" si="294"/>
        <v>0</v>
      </c>
      <c r="MTH460" s="143">
        <f t="shared" si="294"/>
        <v>0</v>
      </c>
      <c r="MTI460" s="143">
        <f t="shared" si="294"/>
        <v>0</v>
      </c>
      <c r="MTJ460" s="143">
        <f t="shared" si="294"/>
        <v>0</v>
      </c>
      <c r="MTK460" s="143">
        <f t="shared" si="294"/>
        <v>0</v>
      </c>
      <c r="MTL460" s="143">
        <f t="shared" si="294"/>
        <v>0</v>
      </c>
      <c r="MTM460" s="143">
        <f t="shared" si="294"/>
        <v>0</v>
      </c>
      <c r="MTN460" s="143">
        <f t="shared" si="294"/>
        <v>0</v>
      </c>
      <c r="MTO460" s="143">
        <f t="shared" si="294"/>
        <v>0</v>
      </c>
      <c r="MTP460" s="143">
        <f t="shared" si="294"/>
        <v>0</v>
      </c>
      <c r="MTQ460" s="143">
        <f t="shared" si="294"/>
        <v>0</v>
      </c>
      <c r="MTR460" s="143">
        <f t="shared" si="294"/>
        <v>0</v>
      </c>
      <c r="MTS460" s="143">
        <f t="shared" si="294"/>
        <v>0</v>
      </c>
      <c r="MTT460" s="143">
        <f t="shared" si="294"/>
        <v>0</v>
      </c>
      <c r="MTU460" s="143">
        <f t="shared" si="294"/>
        <v>0</v>
      </c>
      <c r="MTV460" s="143">
        <f t="shared" si="294"/>
        <v>0</v>
      </c>
      <c r="MTW460" s="143">
        <f t="shared" si="294"/>
        <v>0</v>
      </c>
      <c r="MTX460" s="143">
        <f t="shared" si="294"/>
        <v>0</v>
      </c>
      <c r="MTY460" s="143">
        <f t="shared" si="294"/>
        <v>0</v>
      </c>
      <c r="MTZ460" s="143">
        <f t="shared" si="294"/>
        <v>0</v>
      </c>
      <c r="MUA460" s="143">
        <f t="shared" si="294"/>
        <v>0</v>
      </c>
      <c r="MUB460" s="143">
        <f t="shared" si="294"/>
        <v>0</v>
      </c>
      <c r="MUC460" s="143">
        <f t="shared" si="294"/>
        <v>0</v>
      </c>
      <c r="MUD460" s="143">
        <f t="shared" si="294"/>
        <v>0</v>
      </c>
      <c r="MUE460" s="143">
        <f t="shared" si="294"/>
        <v>0</v>
      </c>
      <c r="MUF460" s="143">
        <f t="shared" si="294"/>
        <v>0</v>
      </c>
      <c r="MUG460" s="143">
        <f t="shared" si="294"/>
        <v>0</v>
      </c>
      <c r="MUH460" s="143">
        <f t="shared" si="294"/>
        <v>0</v>
      </c>
      <c r="MUI460" s="143">
        <f t="shared" si="294"/>
        <v>0</v>
      </c>
      <c r="MUJ460" s="143">
        <f t="shared" si="294"/>
        <v>0</v>
      </c>
      <c r="MUK460" s="143">
        <f t="shared" si="294"/>
        <v>0</v>
      </c>
      <c r="MUL460" s="143">
        <f t="shared" si="294"/>
        <v>0</v>
      </c>
      <c r="MUM460" s="143">
        <f t="shared" si="294"/>
        <v>0</v>
      </c>
      <c r="MUN460" s="143">
        <f t="shared" si="294"/>
        <v>0</v>
      </c>
      <c r="MUO460" s="143">
        <f t="shared" ref="MUO460:MWZ460" si="295">MUO436</f>
        <v>0</v>
      </c>
      <c r="MUP460" s="143">
        <f t="shared" si="295"/>
        <v>0</v>
      </c>
      <c r="MUQ460" s="143">
        <f t="shared" si="295"/>
        <v>0</v>
      </c>
      <c r="MUR460" s="143">
        <f t="shared" si="295"/>
        <v>0</v>
      </c>
      <c r="MUS460" s="143">
        <f t="shared" si="295"/>
        <v>0</v>
      </c>
      <c r="MUT460" s="143">
        <f t="shared" si="295"/>
        <v>0</v>
      </c>
      <c r="MUU460" s="143">
        <f t="shared" si="295"/>
        <v>0</v>
      </c>
      <c r="MUV460" s="143">
        <f t="shared" si="295"/>
        <v>0</v>
      </c>
      <c r="MUW460" s="143">
        <f t="shared" si="295"/>
        <v>0</v>
      </c>
      <c r="MUX460" s="143">
        <f t="shared" si="295"/>
        <v>0</v>
      </c>
      <c r="MUY460" s="143">
        <f t="shared" si="295"/>
        <v>0</v>
      </c>
      <c r="MUZ460" s="143">
        <f t="shared" si="295"/>
        <v>0</v>
      </c>
      <c r="MVA460" s="143">
        <f t="shared" si="295"/>
        <v>0</v>
      </c>
      <c r="MVB460" s="143">
        <f t="shared" si="295"/>
        <v>0</v>
      </c>
      <c r="MVC460" s="143">
        <f t="shared" si="295"/>
        <v>0</v>
      </c>
      <c r="MVD460" s="143">
        <f t="shared" si="295"/>
        <v>0</v>
      </c>
      <c r="MVE460" s="143">
        <f t="shared" si="295"/>
        <v>0</v>
      </c>
      <c r="MVF460" s="143">
        <f t="shared" si="295"/>
        <v>0</v>
      </c>
      <c r="MVG460" s="143">
        <f t="shared" si="295"/>
        <v>0</v>
      </c>
      <c r="MVH460" s="143">
        <f t="shared" si="295"/>
        <v>0</v>
      </c>
      <c r="MVI460" s="143">
        <f t="shared" si="295"/>
        <v>0</v>
      </c>
      <c r="MVJ460" s="143">
        <f t="shared" si="295"/>
        <v>0</v>
      </c>
      <c r="MVK460" s="143">
        <f t="shared" si="295"/>
        <v>0</v>
      </c>
      <c r="MVL460" s="143">
        <f t="shared" si="295"/>
        <v>0</v>
      </c>
      <c r="MVM460" s="143">
        <f t="shared" si="295"/>
        <v>0</v>
      </c>
      <c r="MVN460" s="143">
        <f t="shared" si="295"/>
        <v>0</v>
      </c>
      <c r="MVO460" s="143">
        <f t="shared" si="295"/>
        <v>0</v>
      </c>
      <c r="MVP460" s="143">
        <f t="shared" si="295"/>
        <v>0</v>
      </c>
      <c r="MVQ460" s="143">
        <f t="shared" si="295"/>
        <v>0</v>
      </c>
      <c r="MVR460" s="143">
        <f t="shared" si="295"/>
        <v>0</v>
      </c>
      <c r="MVS460" s="143">
        <f t="shared" si="295"/>
        <v>0</v>
      </c>
      <c r="MVT460" s="143">
        <f t="shared" si="295"/>
        <v>0</v>
      </c>
      <c r="MVU460" s="143">
        <f t="shared" si="295"/>
        <v>0</v>
      </c>
      <c r="MVV460" s="143">
        <f t="shared" si="295"/>
        <v>0</v>
      </c>
      <c r="MVW460" s="143">
        <f t="shared" si="295"/>
        <v>0</v>
      </c>
      <c r="MVX460" s="143">
        <f t="shared" si="295"/>
        <v>0</v>
      </c>
      <c r="MVY460" s="143">
        <f t="shared" si="295"/>
        <v>0</v>
      </c>
      <c r="MVZ460" s="143">
        <f t="shared" si="295"/>
        <v>0</v>
      </c>
      <c r="MWA460" s="143">
        <f t="shared" si="295"/>
        <v>0</v>
      </c>
      <c r="MWB460" s="143">
        <f t="shared" si="295"/>
        <v>0</v>
      </c>
      <c r="MWC460" s="143">
        <f t="shared" si="295"/>
        <v>0</v>
      </c>
      <c r="MWD460" s="143">
        <f t="shared" si="295"/>
        <v>0</v>
      </c>
      <c r="MWE460" s="143">
        <f t="shared" si="295"/>
        <v>0</v>
      </c>
      <c r="MWF460" s="143">
        <f t="shared" si="295"/>
        <v>0</v>
      </c>
      <c r="MWG460" s="143">
        <f t="shared" si="295"/>
        <v>0</v>
      </c>
      <c r="MWH460" s="143">
        <f t="shared" si="295"/>
        <v>0</v>
      </c>
      <c r="MWI460" s="143">
        <f t="shared" si="295"/>
        <v>0</v>
      </c>
      <c r="MWJ460" s="143">
        <f t="shared" si="295"/>
        <v>0</v>
      </c>
      <c r="MWK460" s="143">
        <f t="shared" si="295"/>
        <v>0</v>
      </c>
      <c r="MWL460" s="143">
        <f t="shared" si="295"/>
        <v>0</v>
      </c>
      <c r="MWM460" s="143">
        <f t="shared" si="295"/>
        <v>0</v>
      </c>
      <c r="MWN460" s="143">
        <f t="shared" si="295"/>
        <v>0</v>
      </c>
      <c r="MWO460" s="143">
        <f t="shared" si="295"/>
        <v>0</v>
      </c>
      <c r="MWP460" s="143">
        <f t="shared" si="295"/>
        <v>0</v>
      </c>
      <c r="MWQ460" s="143">
        <f t="shared" si="295"/>
        <v>0</v>
      </c>
      <c r="MWR460" s="143">
        <f t="shared" si="295"/>
        <v>0</v>
      </c>
      <c r="MWS460" s="143">
        <f t="shared" si="295"/>
        <v>0</v>
      </c>
      <c r="MWT460" s="143">
        <f t="shared" si="295"/>
        <v>0</v>
      </c>
      <c r="MWU460" s="143">
        <f t="shared" si="295"/>
        <v>0</v>
      </c>
      <c r="MWV460" s="143">
        <f t="shared" si="295"/>
        <v>0</v>
      </c>
      <c r="MWW460" s="143">
        <f t="shared" si="295"/>
        <v>0</v>
      </c>
      <c r="MWX460" s="143">
        <f t="shared" si="295"/>
        <v>0</v>
      </c>
      <c r="MWY460" s="143">
        <f t="shared" si="295"/>
        <v>0</v>
      </c>
      <c r="MWZ460" s="143">
        <f t="shared" si="295"/>
        <v>0</v>
      </c>
      <c r="MXA460" s="143">
        <f t="shared" ref="MXA460:MZL460" si="296">MXA436</f>
        <v>0</v>
      </c>
      <c r="MXB460" s="143">
        <f t="shared" si="296"/>
        <v>0</v>
      </c>
      <c r="MXC460" s="143">
        <f t="shared" si="296"/>
        <v>0</v>
      </c>
      <c r="MXD460" s="143">
        <f t="shared" si="296"/>
        <v>0</v>
      </c>
      <c r="MXE460" s="143">
        <f t="shared" si="296"/>
        <v>0</v>
      </c>
      <c r="MXF460" s="143">
        <f t="shared" si="296"/>
        <v>0</v>
      </c>
      <c r="MXG460" s="143">
        <f t="shared" si="296"/>
        <v>0</v>
      </c>
      <c r="MXH460" s="143">
        <f t="shared" si="296"/>
        <v>0</v>
      </c>
      <c r="MXI460" s="143">
        <f t="shared" si="296"/>
        <v>0</v>
      </c>
      <c r="MXJ460" s="143">
        <f t="shared" si="296"/>
        <v>0</v>
      </c>
      <c r="MXK460" s="143">
        <f t="shared" si="296"/>
        <v>0</v>
      </c>
      <c r="MXL460" s="143">
        <f t="shared" si="296"/>
        <v>0</v>
      </c>
      <c r="MXM460" s="143">
        <f t="shared" si="296"/>
        <v>0</v>
      </c>
      <c r="MXN460" s="143">
        <f t="shared" si="296"/>
        <v>0</v>
      </c>
      <c r="MXO460" s="143">
        <f t="shared" si="296"/>
        <v>0</v>
      </c>
      <c r="MXP460" s="143">
        <f t="shared" si="296"/>
        <v>0</v>
      </c>
      <c r="MXQ460" s="143">
        <f t="shared" si="296"/>
        <v>0</v>
      </c>
      <c r="MXR460" s="143">
        <f t="shared" si="296"/>
        <v>0</v>
      </c>
      <c r="MXS460" s="143">
        <f t="shared" si="296"/>
        <v>0</v>
      </c>
      <c r="MXT460" s="143">
        <f t="shared" si="296"/>
        <v>0</v>
      </c>
      <c r="MXU460" s="143">
        <f t="shared" si="296"/>
        <v>0</v>
      </c>
      <c r="MXV460" s="143">
        <f t="shared" si="296"/>
        <v>0</v>
      </c>
      <c r="MXW460" s="143">
        <f t="shared" si="296"/>
        <v>0</v>
      </c>
      <c r="MXX460" s="143">
        <f t="shared" si="296"/>
        <v>0</v>
      </c>
      <c r="MXY460" s="143">
        <f t="shared" si="296"/>
        <v>0</v>
      </c>
      <c r="MXZ460" s="143">
        <f t="shared" si="296"/>
        <v>0</v>
      </c>
      <c r="MYA460" s="143">
        <f t="shared" si="296"/>
        <v>0</v>
      </c>
      <c r="MYB460" s="143">
        <f t="shared" si="296"/>
        <v>0</v>
      </c>
      <c r="MYC460" s="143">
        <f t="shared" si="296"/>
        <v>0</v>
      </c>
      <c r="MYD460" s="143">
        <f t="shared" si="296"/>
        <v>0</v>
      </c>
      <c r="MYE460" s="143">
        <f t="shared" si="296"/>
        <v>0</v>
      </c>
      <c r="MYF460" s="143">
        <f t="shared" si="296"/>
        <v>0</v>
      </c>
      <c r="MYG460" s="143">
        <f t="shared" si="296"/>
        <v>0</v>
      </c>
      <c r="MYH460" s="143">
        <f t="shared" si="296"/>
        <v>0</v>
      </c>
      <c r="MYI460" s="143">
        <f t="shared" si="296"/>
        <v>0</v>
      </c>
      <c r="MYJ460" s="143">
        <f t="shared" si="296"/>
        <v>0</v>
      </c>
      <c r="MYK460" s="143">
        <f t="shared" si="296"/>
        <v>0</v>
      </c>
      <c r="MYL460" s="143">
        <f t="shared" si="296"/>
        <v>0</v>
      </c>
      <c r="MYM460" s="143">
        <f t="shared" si="296"/>
        <v>0</v>
      </c>
      <c r="MYN460" s="143">
        <f t="shared" si="296"/>
        <v>0</v>
      </c>
      <c r="MYO460" s="143">
        <f t="shared" si="296"/>
        <v>0</v>
      </c>
      <c r="MYP460" s="143">
        <f t="shared" si="296"/>
        <v>0</v>
      </c>
      <c r="MYQ460" s="143">
        <f t="shared" si="296"/>
        <v>0</v>
      </c>
      <c r="MYR460" s="143">
        <f t="shared" si="296"/>
        <v>0</v>
      </c>
      <c r="MYS460" s="143">
        <f t="shared" si="296"/>
        <v>0</v>
      </c>
      <c r="MYT460" s="143">
        <f t="shared" si="296"/>
        <v>0</v>
      </c>
      <c r="MYU460" s="143">
        <f t="shared" si="296"/>
        <v>0</v>
      </c>
      <c r="MYV460" s="143">
        <f t="shared" si="296"/>
        <v>0</v>
      </c>
      <c r="MYW460" s="143">
        <f t="shared" si="296"/>
        <v>0</v>
      </c>
      <c r="MYX460" s="143">
        <f t="shared" si="296"/>
        <v>0</v>
      </c>
      <c r="MYY460" s="143">
        <f t="shared" si="296"/>
        <v>0</v>
      </c>
      <c r="MYZ460" s="143">
        <f t="shared" si="296"/>
        <v>0</v>
      </c>
      <c r="MZA460" s="143">
        <f t="shared" si="296"/>
        <v>0</v>
      </c>
      <c r="MZB460" s="143">
        <f t="shared" si="296"/>
        <v>0</v>
      </c>
      <c r="MZC460" s="143">
        <f t="shared" si="296"/>
        <v>0</v>
      </c>
      <c r="MZD460" s="143">
        <f t="shared" si="296"/>
        <v>0</v>
      </c>
      <c r="MZE460" s="143">
        <f t="shared" si="296"/>
        <v>0</v>
      </c>
      <c r="MZF460" s="143">
        <f t="shared" si="296"/>
        <v>0</v>
      </c>
      <c r="MZG460" s="143">
        <f t="shared" si="296"/>
        <v>0</v>
      </c>
      <c r="MZH460" s="143">
        <f t="shared" si="296"/>
        <v>0</v>
      </c>
      <c r="MZI460" s="143">
        <f t="shared" si="296"/>
        <v>0</v>
      </c>
      <c r="MZJ460" s="143">
        <f t="shared" si="296"/>
        <v>0</v>
      </c>
      <c r="MZK460" s="143">
        <f t="shared" si="296"/>
        <v>0</v>
      </c>
      <c r="MZL460" s="143">
        <f t="shared" si="296"/>
        <v>0</v>
      </c>
      <c r="MZM460" s="143">
        <f t="shared" ref="MZM460:NBX460" si="297">MZM436</f>
        <v>0</v>
      </c>
      <c r="MZN460" s="143">
        <f t="shared" si="297"/>
        <v>0</v>
      </c>
      <c r="MZO460" s="143">
        <f t="shared" si="297"/>
        <v>0</v>
      </c>
      <c r="MZP460" s="143">
        <f t="shared" si="297"/>
        <v>0</v>
      </c>
      <c r="MZQ460" s="143">
        <f t="shared" si="297"/>
        <v>0</v>
      </c>
      <c r="MZR460" s="143">
        <f t="shared" si="297"/>
        <v>0</v>
      </c>
      <c r="MZS460" s="143">
        <f t="shared" si="297"/>
        <v>0</v>
      </c>
      <c r="MZT460" s="143">
        <f t="shared" si="297"/>
        <v>0</v>
      </c>
      <c r="MZU460" s="143">
        <f t="shared" si="297"/>
        <v>0</v>
      </c>
      <c r="MZV460" s="143">
        <f t="shared" si="297"/>
        <v>0</v>
      </c>
      <c r="MZW460" s="143">
        <f t="shared" si="297"/>
        <v>0</v>
      </c>
      <c r="MZX460" s="143">
        <f t="shared" si="297"/>
        <v>0</v>
      </c>
      <c r="MZY460" s="143">
        <f t="shared" si="297"/>
        <v>0</v>
      </c>
      <c r="MZZ460" s="143">
        <f t="shared" si="297"/>
        <v>0</v>
      </c>
      <c r="NAA460" s="143">
        <f t="shared" si="297"/>
        <v>0</v>
      </c>
      <c r="NAB460" s="143">
        <f t="shared" si="297"/>
        <v>0</v>
      </c>
      <c r="NAC460" s="143">
        <f t="shared" si="297"/>
        <v>0</v>
      </c>
      <c r="NAD460" s="143">
        <f t="shared" si="297"/>
        <v>0</v>
      </c>
      <c r="NAE460" s="143">
        <f t="shared" si="297"/>
        <v>0</v>
      </c>
      <c r="NAF460" s="143">
        <f t="shared" si="297"/>
        <v>0</v>
      </c>
      <c r="NAG460" s="143">
        <f t="shared" si="297"/>
        <v>0</v>
      </c>
      <c r="NAH460" s="143">
        <f t="shared" si="297"/>
        <v>0</v>
      </c>
      <c r="NAI460" s="143">
        <f t="shared" si="297"/>
        <v>0</v>
      </c>
      <c r="NAJ460" s="143">
        <f t="shared" si="297"/>
        <v>0</v>
      </c>
      <c r="NAK460" s="143">
        <f t="shared" si="297"/>
        <v>0</v>
      </c>
      <c r="NAL460" s="143">
        <f t="shared" si="297"/>
        <v>0</v>
      </c>
      <c r="NAM460" s="143">
        <f t="shared" si="297"/>
        <v>0</v>
      </c>
      <c r="NAN460" s="143">
        <f t="shared" si="297"/>
        <v>0</v>
      </c>
      <c r="NAO460" s="143">
        <f t="shared" si="297"/>
        <v>0</v>
      </c>
      <c r="NAP460" s="143">
        <f t="shared" si="297"/>
        <v>0</v>
      </c>
      <c r="NAQ460" s="143">
        <f t="shared" si="297"/>
        <v>0</v>
      </c>
      <c r="NAR460" s="143">
        <f t="shared" si="297"/>
        <v>0</v>
      </c>
      <c r="NAS460" s="143">
        <f t="shared" si="297"/>
        <v>0</v>
      </c>
      <c r="NAT460" s="143">
        <f t="shared" si="297"/>
        <v>0</v>
      </c>
      <c r="NAU460" s="143">
        <f t="shared" si="297"/>
        <v>0</v>
      </c>
      <c r="NAV460" s="143">
        <f t="shared" si="297"/>
        <v>0</v>
      </c>
      <c r="NAW460" s="143">
        <f t="shared" si="297"/>
        <v>0</v>
      </c>
      <c r="NAX460" s="143">
        <f t="shared" si="297"/>
        <v>0</v>
      </c>
      <c r="NAY460" s="143">
        <f t="shared" si="297"/>
        <v>0</v>
      </c>
      <c r="NAZ460" s="143">
        <f t="shared" si="297"/>
        <v>0</v>
      </c>
      <c r="NBA460" s="143">
        <f t="shared" si="297"/>
        <v>0</v>
      </c>
      <c r="NBB460" s="143">
        <f t="shared" si="297"/>
        <v>0</v>
      </c>
      <c r="NBC460" s="143">
        <f t="shared" si="297"/>
        <v>0</v>
      </c>
      <c r="NBD460" s="143">
        <f t="shared" si="297"/>
        <v>0</v>
      </c>
      <c r="NBE460" s="143">
        <f t="shared" si="297"/>
        <v>0</v>
      </c>
      <c r="NBF460" s="143">
        <f t="shared" si="297"/>
        <v>0</v>
      </c>
      <c r="NBG460" s="143">
        <f t="shared" si="297"/>
        <v>0</v>
      </c>
      <c r="NBH460" s="143">
        <f t="shared" si="297"/>
        <v>0</v>
      </c>
      <c r="NBI460" s="143">
        <f t="shared" si="297"/>
        <v>0</v>
      </c>
      <c r="NBJ460" s="143">
        <f t="shared" si="297"/>
        <v>0</v>
      </c>
      <c r="NBK460" s="143">
        <f t="shared" si="297"/>
        <v>0</v>
      </c>
      <c r="NBL460" s="143">
        <f t="shared" si="297"/>
        <v>0</v>
      </c>
      <c r="NBM460" s="143">
        <f t="shared" si="297"/>
        <v>0</v>
      </c>
      <c r="NBN460" s="143">
        <f t="shared" si="297"/>
        <v>0</v>
      </c>
      <c r="NBO460" s="143">
        <f t="shared" si="297"/>
        <v>0</v>
      </c>
      <c r="NBP460" s="143">
        <f t="shared" si="297"/>
        <v>0</v>
      </c>
      <c r="NBQ460" s="143">
        <f t="shared" si="297"/>
        <v>0</v>
      </c>
      <c r="NBR460" s="143">
        <f t="shared" si="297"/>
        <v>0</v>
      </c>
      <c r="NBS460" s="143">
        <f t="shared" si="297"/>
        <v>0</v>
      </c>
      <c r="NBT460" s="143">
        <f t="shared" si="297"/>
        <v>0</v>
      </c>
      <c r="NBU460" s="143">
        <f t="shared" si="297"/>
        <v>0</v>
      </c>
      <c r="NBV460" s="143">
        <f t="shared" si="297"/>
        <v>0</v>
      </c>
      <c r="NBW460" s="143">
        <f t="shared" si="297"/>
        <v>0</v>
      </c>
      <c r="NBX460" s="143">
        <f t="shared" si="297"/>
        <v>0</v>
      </c>
      <c r="NBY460" s="143">
        <f t="shared" ref="NBY460:NEJ460" si="298">NBY436</f>
        <v>0</v>
      </c>
      <c r="NBZ460" s="143">
        <f t="shared" si="298"/>
        <v>0</v>
      </c>
      <c r="NCA460" s="143">
        <f t="shared" si="298"/>
        <v>0</v>
      </c>
      <c r="NCB460" s="143">
        <f t="shared" si="298"/>
        <v>0</v>
      </c>
      <c r="NCC460" s="143">
        <f t="shared" si="298"/>
        <v>0</v>
      </c>
      <c r="NCD460" s="143">
        <f t="shared" si="298"/>
        <v>0</v>
      </c>
      <c r="NCE460" s="143">
        <f t="shared" si="298"/>
        <v>0</v>
      </c>
      <c r="NCF460" s="143">
        <f t="shared" si="298"/>
        <v>0</v>
      </c>
      <c r="NCG460" s="143">
        <f t="shared" si="298"/>
        <v>0</v>
      </c>
      <c r="NCH460" s="143">
        <f t="shared" si="298"/>
        <v>0</v>
      </c>
      <c r="NCI460" s="143">
        <f t="shared" si="298"/>
        <v>0</v>
      </c>
      <c r="NCJ460" s="143">
        <f t="shared" si="298"/>
        <v>0</v>
      </c>
      <c r="NCK460" s="143">
        <f t="shared" si="298"/>
        <v>0</v>
      </c>
      <c r="NCL460" s="143">
        <f t="shared" si="298"/>
        <v>0</v>
      </c>
      <c r="NCM460" s="143">
        <f t="shared" si="298"/>
        <v>0</v>
      </c>
      <c r="NCN460" s="143">
        <f t="shared" si="298"/>
        <v>0</v>
      </c>
      <c r="NCO460" s="143">
        <f t="shared" si="298"/>
        <v>0</v>
      </c>
      <c r="NCP460" s="143">
        <f t="shared" si="298"/>
        <v>0</v>
      </c>
      <c r="NCQ460" s="143">
        <f t="shared" si="298"/>
        <v>0</v>
      </c>
      <c r="NCR460" s="143">
        <f t="shared" si="298"/>
        <v>0</v>
      </c>
      <c r="NCS460" s="143">
        <f t="shared" si="298"/>
        <v>0</v>
      </c>
      <c r="NCT460" s="143">
        <f t="shared" si="298"/>
        <v>0</v>
      </c>
      <c r="NCU460" s="143">
        <f t="shared" si="298"/>
        <v>0</v>
      </c>
      <c r="NCV460" s="143">
        <f t="shared" si="298"/>
        <v>0</v>
      </c>
      <c r="NCW460" s="143">
        <f t="shared" si="298"/>
        <v>0</v>
      </c>
      <c r="NCX460" s="143">
        <f t="shared" si="298"/>
        <v>0</v>
      </c>
      <c r="NCY460" s="143">
        <f t="shared" si="298"/>
        <v>0</v>
      </c>
      <c r="NCZ460" s="143">
        <f t="shared" si="298"/>
        <v>0</v>
      </c>
      <c r="NDA460" s="143">
        <f t="shared" si="298"/>
        <v>0</v>
      </c>
      <c r="NDB460" s="143">
        <f t="shared" si="298"/>
        <v>0</v>
      </c>
      <c r="NDC460" s="143">
        <f t="shared" si="298"/>
        <v>0</v>
      </c>
      <c r="NDD460" s="143">
        <f t="shared" si="298"/>
        <v>0</v>
      </c>
      <c r="NDE460" s="143">
        <f t="shared" si="298"/>
        <v>0</v>
      </c>
      <c r="NDF460" s="143">
        <f t="shared" si="298"/>
        <v>0</v>
      </c>
      <c r="NDG460" s="143">
        <f t="shared" si="298"/>
        <v>0</v>
      </c>
      <c r="NDH460" s="143">
        <f t="shared" si="298"/>
        <v>0</v>
      </c>
      <c r="NDI460" s="143">
        <f t="shared" si="298"/>
        <v>0</v>
      </c>
      <c r="NDJ460" s="143">
        <f t="shared" si="298"/>
        <v>0</v>
      </c>
      <c r="NDK460" s="143">
        <f t="shared" si="298"/>
        <v>0</v>
      </c>
      <c r="NDL460" s="143">
        <f t="shared" si="298"/>
        <v>0</v>
      </c>
      <c r="NDM460" s="143">
        <f t="shared" si="298"/>
        <v>0</v>
      </c>
      <c r="NDN460" s="143">
        <f t="shared" si="298"/>
        <v>0</v>
      </c>
      <c r="NDO460" s="143">
        <f t="shared" si="298"/>
        <v>0</v>
      </c>
      <c r="NDP460" s="143">
        <f t="shared" si="298"/>
        <v>0</v>
      </c>
      <c r="NDQ460" s="143">
        <f t="shared" si="298"/>
        <v>0</v>
      </c>
      <c r="NDR460" s="143">
        <f t="shared" si="298"/>
        <v>0</v>
      </c>
      <c r="NDS460" s="143">
        <f t="shared" si="298"/>
        <v>0</v>
      </c>
      <c r="NDT460" s="143">
        <f t="shared" si="298"/>
        <v>0</v>
      </c>
      <c r="NDU460" s="143">
        <f t="shared" si="298"/>
        <v>0</v>
      </c>
      <c r="NDV460" s="143">
        <f t="shared" si="298"/>
        <v>0</v>
      </c>
      <c r="NDW460" s="143">
        <f t="shared" si="298"/>
        <v>0</v>
      </c>
      <c r="NDX460" s="143">
        <f t="shared" si="298"/>
        <v>0</v>
      </c>
      <c r="NDY460" s="143">
        <f t="shared" si="298"/>
        <v>0</v>
      </c>
      <c r="NDZ460" s="143">
        <f t="shared" si="298"/>
        <v>0</v>
      </c>
      <c r="NEA460" s="143">
        <f t="shared" si="298"/>
        <v>0</v>
      </c>
      <c r="NEB460" s="143">
        <f t="shared" si="298"/>
        <v>0</v>
      </c>
      <c r="NEC460" s="143">
        <f t="shared" si="298"/>
        <v>0</v>
      </c>
      <c r="NED460" s="143">
        <f t="shared" si="298"/>
        <v>0</v>
      </c>
      <c r="NEE460" s="143">
        <f t="shared" si="298"/>
        <v>0</v>
      </c>
      <c r="NEF460" s="143">
        <f t="shared" si="298"/>
        <v>0</v>
      </c>
      <c r="NEG460" s="143">
        <f t="shared" si="298"/>
        <v>0</v>
      </c>
      <c r="NEH460" s="143">
        <f t="shared" si="298"/>
        <v>0</v>
      </c>
      <c r="NEI460" s="143">
        <f t="shared" si="298"/>
        <v>0</v>
      </c>
      <c r="NEJ460" s="143">
        <f t="shared" si="298"/>
        <v>0</v>
      </c>
      <c r="NEK460" s="143">
        <f t="shared" ref="NEK460:NGV460" si="299">NEK436</f>
        <v>0</v>
      </c>
      <c r="NEL460" s="143">
        <f t="shared" si="299"/>
        <v>0</v>
      </c>
      <c r="NEM460" s="143">
        <f t="shared" si="299"/>
        <v>0</v>
      </c>
      <c r="NEN460" s="143">
        <f t="shared" si="299"/>
        <v>0</v>
      </c>
      <c r="NEO460" s="143">
        <f t="shared" si="299"/>
        <v>0</v>
      </c>
      <c r="NEP460" s="143">
        <f t="shared" si="299"/>
        <v>0</v>
      </c>
      <c r="NEQ460" s="143">
        <f t="shared" si="299"/>
        <v>0</v>
      </c>
      <c r="NER460" s="143">
        <f t="shared" si="299"/>
        <v>0</v>
      </c>
      <c r="NES460" s="143">
        <f t="shared" si="299"/>
        <v>0</v>
      </c>
      <c r="NET460" s="143">
        <f t="shared" si="299"/>
        <v>0</v>
      </c>
      <c r="NEU460" s="143">
        <f t="shared" si="299"/>
        <v>0</v>
      </c>
      <c r="NEV460" s="143">
        <f t="shared" si="299"/>
        <v>0</v>
      </c>
      <c r="NEW460" s="143">
        <f t="shared" si="299"/>
        <v>0</v>
      </c>
      <c r="NEX460" s="143">
        <f t="shared" si="299"/>
        <v>0</v>
      </c>
      <c r="NEY460" s="143">
        <f t="shared" si="299"/>
        <v>0</v>
      </c>
      <c r="NEZ460" s="143">
        <f t="shared" si="299"/>
        <v>0</v>
      </c>
      <c r="NFA460" s="143">
        <f t="shared" si="299"/>
        <v>0</v>
      </c>
      <c r="NFB460" s="143">
        <f t="shared" si="299"/>
        <v>0</v>
      </c>
      <c r="NFC460" s="143">
        <f t="shared" si="299"/>
        <v>0</v>
      </c>
      <c r="NFD460" s="143">
        <f t="shared" si="299"/>
        <v>0</v>
      </c>
      <c r="NFE460" s="143">
        <f t="shared" si="299"/>
        <v>0</v>
      </c>
      <c r="NFF460" s="143">
        <f t="shared" si="299"/>
        <v>0</v>
      </c>
      <c r="NFG460" s="143">
        <f t="shared" si="299"/>
        <v>0</v>
      </c>
      <c r="NFH460" s="143">
        <f t="shared" si="299"/>
        <v>0</v>
      </c>
      <c r="NFI460" s="143">
        <f t="shared" si="299"/>
        <v>0</v>
      </c>
      <c r="NFJ460" s="143">
        <f t="shared" si="299"/>
        <v>0</v>
      </c>
      <c r="NFK460" s="143">
        <f t="shared" si="299"/>
        <v>0</v>
      </c>
      <c r="NFL460" s="143">
        <f t="shared" si="299"/>
        <v>0</v>
      </c>
      <c r="NFM460" s="143">
        <f t="shared" si="299"/>
        <v>0</v>
      </c>
      <c r="NFN460" s="143">
        <f t="shared" si="299"/>
        <v>0</v>
      </c>
      <c r="NFO460" s="143">
        <f t="shared" si="299"/>
        <v>0</v>
      </c>
      <c r="NFP460" s="143">
        <f t="shared" si="299"/>
        <v>0</v>
      </c>
      <c r="NFQ460" s="143">
        <f t="shared" si="299"/>
        <v>0</v>
      </c>
      <c r="NFR460" s="143">
        <f t="shared" si="299"/>
        <v>0</v>
      </c>
      <c r="NFS460" s="143">
        <f t="shared" si="299"/>
        <v>0</v>
      </c>
      <c r="NFT460" s="143">
        <f t="shared" si="299"/>
        <v>0</v>
      </c>
      <c r="NFU460" s="143">
        <f t="shared" si="299"/>
        <v>0</v>
      </c>
      <c r="NFV460" s="143">
        <f t="shared" si="299"/>
        <v>0</v>
      </c>
      <c r="NFW460" s="143">
        <f t="shared" si="299"/>
        <v>0</v>
      </c>
      <c r="NFX460" s="143">
        <f t="shared" si="299"/>
        <v>0</v>
      </c>
      <c r="NFY460" s="143">
        <f t="shared" si="299"/>
        <v>0</v>
      </c>
      <c r="NFZ460" s="143">
        <f t="shared" si="299"/>
        <v>0</v>
      </c>
      <c r="NGA460" s="143">
        <f t="shared" si="299"/>
        <v>0</v>
      </c>
      <c r="NGB460" s="143">
        <f t="shared" si="299"/>
        <v>0</v>
      </c>
      <c r="NGC460" s="143">
        <f t="shared" si="299"/>
        <v>0</v>
      </c>
      <c r="NGD460" s="143">
        <f t="shared" si="299"/>
        <v>0</v>
      </c>
      <c r="NGE460" s="143">
        <f t="shared" si="299"/>
        <v>0</v>
      </c>
      <c r="NGF460" s="143">
        <f t="shared" si="299"/>
        <v>0</v>
      </c>
      <c r="NGG460" s="143">
        <f t="shared" si="299"/>
        <v>0</v>
      </c>
      <c r="NGH460" s="143">
        <f t="shared" si="299"/>
        <v>0</v>
      </c>
      <c r="NGI460" s="143">
        <f t="shared" si="299"/>
        <v>0</v>
      </c>
      <c r="NGJ460" s="143">
        <f t="shared" si="299"/>
        <v>0</v>
      </c>
      <c r="NGK460" s="143">
        <f t="shared" si="299"/>
        <v>0</v>
      </c>
      <c r="NGL460" s="143">
        <f t="shared" si="299"/>
        <v>0</v>
      </c>
      <c r="NGM460" s="143">
        <f t="shared" si="299"/>
        <v>0</v>
      </c>
      <c r="NGN460" s="143">
        <f t="shared" si="299"/>
        <v>0</v>
      </c>
      <c r="NGO460" s="143">
        <f t="shared" si="299"/>
        <v>0</v>
      </c>
      <c r="NGP460" s="143">
        <f t="shared" si="299"/>
        <v>0</v>
      </c>
      <c r="NGQ460" s="143">
        <f t="shared" si="299"/>
        <v>0</v>
      </c>
      <c r="NGR460" s="143">
        <f t="shared" si="299"/>
        <v>0</v>
      </c>
      <c r="NGS460" s="143">
        <f t="shared" si="299"/>
        <v>0</v>
      </c>
      <c r="NGT460" s="143">
        <f t="shared" si="299"/>
        <v>0</v>
      </c>
      <c r="NGU460" s="143">
        <f t="shared" si="299"/>
        <v>0</v>
      </c>
      <c r="NGV460" s="143">
        <f t="shared" si="299"/>
        <v>0</v>
      </c>
      <c r="NGW460" s="143">
        <f t="shared" ref="NGW460:NJH460" si="300">NGW436</f>
        <v>0</v>
      </c>
      <c r="NGX460" s="143">
        <f t="shared" si="300"/>
        <v>0</v>
      </c>
      <c r="NGY460" s="143">
        <f t="shared" si="300"/>
        <v>0</v>
      </c>
      <c r="NGZ460" s="143">
        <f t="shared" si="300"/>
        <v>0</v>
      </c>
      <c r="NHA460" s="143">
        <f t="shared" si="300"/>
        <v>0</v>
      </c>
      <c r="NHB460" s="143">
        <f t="shared" si="300"/>
        <v>0</v>
      </c>
      <c r="NHC460" s="143">
        <f t="shared" si="300"/>
        <v>0</v>
      </c>
      <c r="NHD460" s="143">
        <f t="shared" si="300"/>
        <v>0</v>
      </c>
      <c r="NHE460" s="143">
        <f t="shared" si="300"/>
        <v>0</v>
      </c>
      <c r="NHF460" s="143">
        <f t="shared" si="300"/>
        <v>0</v>
      </c>
      <c r="NHG460" s="143">
        <f t="shared" si="300"/>
        <v>0</v>
      </c>
      <c r="NHH460" s="143">
        <f t="shared" si="300"/>
        <v>0</v>
      </c>
      <c r="NHI460" s="143">
        <f t="shared" si="300"/>
        <v>0</v>
      </c>
      <c r="NHJ460" s="143">
        <f t="shared" si="300"/>
        <v>0</v>
      </c>
      <c r="NHK460" s="143">
        <f t="shared" si="300"/>
        <v>0</v>
      </c>
      <c r="NHL460" s="143">
        <f t="shared" si="300"/>
        <v>0</v>
      </c>
      <c r="NHM460" s="143">
        <f t="shared" si="300"/>
        <v>0</v>
      </c>
      <c r="NHN460" s="143">
        <f t="shared" si="300"/>
        <v>0</v>
      </c>
      <c r="NHO460" s="143">
        <f t="shared" si="300"/>
        <v>0</v>
      </c>
      <c r="NHP460" s="143">
        <f t="shared" si="300"/>
        <v>0</v>
      </c>
      <c r="NHQ460" s="143">
        <f t="shared" si="300"/>
        <v>0</v>
      </c>
      <c r="NHR460" s="143">
        <f t="shared" si="300"/>
        <v>0</v>
      </c>
      <c r="NHS460" s="143">
        <f t="shared" si="300"/>
        <v>0</v>
      </c>
      <c r="NHT460" s="143">
        <f t="shared" si="300"/>
        <v>0</v>
      </c>
      <c r="NHU460" s="143">
        <f t="shared" si="300"/>
        <v>0</v>
      </c>
      <c r="NHV460" s="143">
        <f t="shared" si="300"/>
        <v>0</v>
      </c>
      <c r="NHW460" s="143">
        <f t="shared" si="300"/>
        <v>0</v>
      </c>
      <c r="NHX460" s="143">
        <f t="shared" si="300"/>
        <v>0</v>
      </c>
      <c r="NHY460" s="143">
        <f t="shared" si="300"/>
        <v>0</v>
      </c>
      <c r="NHZ460" s="143">
        <f t="shared" si="300"/>
        <v>0</v>
      </c>
      <c r="NIA460" s="143">
        <f t="shared" si="300"/>
        <v>0</v>
      </c>
      <c r="NIB460" s="143">
        <f t="shared" si="300"/>
        <v>0</v>
      </c>
      <c r="NIC460" s="143">
        <f t="shared" si="300"/>
        <v>0</v>
      </c>
      <c r="NID460" s="143">
        <f t="shared" si="300"/>
        <v>0</v>
      </c>
      <c r="NIE460" s="143">
        <f t="shared" si="300"/>
        <v>0</v>
      </c>
      <c r="NIF460" s="143">
        <f t="shared" si="300"/>
        <v>0</v>
      </c>
      <c r="NIG460" s="143">
        <f t="shared" si="300"/>
        <v>0</v>
      </c>
      <c r="NIH460" s="143">
        <f t="shared" si="300"/>
        <v>0</v>
      </c>
      <c r="NII460" s="143">
        <f t="shared" si="300"/>
        <v>0</v>
      </c>
      <c r="NIJ460" s="143">
        <f t="shared" si="300"/>
        <v>0</v>
      </c>
      <c r="NIK460" s="143">
        <f t="shared" si="300"/>
        <v>0</v>
      </c>
      <c r="NIL460" s="143">
        <f t="shared" si="300"/>
        <v>0</v>
      </c>
      <c r="NIM460" s="143">
        <f t="shared" si="300"/>
        <v>0</v>
      </c>
      <c r="NIN460" s="143">
        <f t="shared" si="300"/>
        <v>0</v>
      </c>
      <c r="NIO460" s="143">
        <f t="shared" si="300"/>
        <v>0</v>
      </c>
      <c r="NIP460" s="143">
        <f t="shared" si="300"/>
        <v>0</v>
      </c>
      <c r="NIQ460" s="143">
        <f t="shared" si="300"/>
        <v>0</v>
      </c>
      <c r="NIR460" s="143">
        <f t="shared" si="300"/>
        <v>0</v>
      </c>
      <c r="NIS460" s="143">
        <f t="shared" si="300"/>
        <v>0</v>
      </c>
      <c r="NIT460" s="143">
        <f t="shared" si="300"/>
        <v>0</v>
      </c>
      <c r="NIU460" s="143">
        <f t="shared" si="300"/>
        <v>0</v>
      </c>
      <c r="NIV460" s="143">
        <f t="shared" si="300"/>
        <v>0</v>
      </c>
      <c r="NIW460" s="143">
        <f t="shared" si="300"/>
        <v>0</v>
      </c>
      <c r="NIX460" s="143">
        <f t="shared" si="300"/>
        <v>0</v>
      </c>
      <c r="NIY460" s="143">
        <f t="shared" si="300"/>
        <v>0</v>
      </c>
      <c r="NIZ460" s="143">
        <f t="shared" si="300"/>
        <v>0</v>
      </c>
      <c r="NJA460" s="143">
        <f t="shared" si="300"/>
        <v>0</v>
      </c>
      <c r="NJB460" s="143">
        <f t="shared" si="300"/>
        <v>0</v>
      </c>
      <c r="NJC460" s="143">
        <f t="shared" si="300"/>
        <v>0</v>
      </c>
      <c r="NJD460" s="143">
        <f t="shared" si="300"/>
        <v>0</v>
      </c>
      <c r="NJE460" s="143">
        <f t="shared" si="300"/>
        <v>0</v>
      </c>
      <c r="NJF460" s="143">
        <f t="shared" si="300"/>
        <v>0</v>
      </c>
      <c r="NJG460" s="143">
        <f t="shared" si="300"/>
        <v>0</v>
      </c>
      <c r="NJH460" s="143">
        <f t="shared" si="300"/>
        <v>0</v>
      </c>
      <c r="NJI460" s="143">
        <f t="shared" ref="NJI460:NLT460" si="301">NJI436</f>
        <v>0</v>
      </c>
      <c r="NJJ460" s="143">
        <f t="shared" si="301"/>
        <v>0</v>
      </c>
      <c r="NJK460" s="143">
        <f t="shared" si="301"/>
        <v>0</v>
      </c>
      <c r="NJL460" s="143">
        <f t="shared" si="301"/>
        <v>0</v>
      </c>
      <c r="NJM460" s="143">
        <f t="shared" si="301"/>
        <v>0</v>
      </c>
      <c r="NJN460" s="143">
        <f t="shared" si="301"/>
        <v>0</v>
      </c>
      <c r="NJO460" s="143">
        <f t="shared" si="301"/>
        <v>0</v>
      </c>
      <c r="NJP460" s="143">
        <f t="shared" si="301"/>
        <v>0</v>
      </c>
      <c r="NJQ460" s="143">
        <f t="shared" si="301"/>
        <v>0</v>
      </c>
      <c r="NJR460" s="143">
        <f t="shared" si="301"/>
        <v>0</v>
      </c>
      <c r="NJS460" s="143">
        <f t="shared" si="301"/>
        <v>0</v>
      </c>
      <c r="NJT460" s="143">
        <f t="shared" si="301"/>
        <v>0</v>
      </c>
      <c r="NJU460" s="143">
        <f t="shared" si="301"/>
        <v>0</v>
      </c>
      <c r="NJV460" s="143">
        <f t="shared" si="301"/>
        <v>0</v>
      </c>
      <c r="NJW460" s="143">
        <f t="shared" si="301"/>
        <v>0</v>
      </c>
      <c r="NJX460" s="143">
        <f t="shared" si="301"/>
        <v>0</v>
      </c>
      <c r="NJY460" s="143">
        <f t="shared" si="301"/>
        <v>0</v>
      </c>
      <c r="NJZ460" s="143">
        <f t="shared" si="301"/>
        <v>0</v>
      </c>
      <c r="NKA460" s="143">
        <f t="shared" si="301"/>
        <v>0</v>
      </c>
      <c r="NKB460" s="143">
        <f t="shared" si="301"/>
        <v>0</v>
      </c>
      <c r="NKC460" s="143">
        <f t="shared" si="301"/>
        <v>0</v>
      </c>
      <c r="NKD460" s="143">
        <f t="shared" si="301"/>
        <v>0</v>
      </c>
      <c r="NKE460" s="143">
        <f t="shared" si="301"/>
        <v>0</v>
      </c>
      <c r="NKF460" s="143">
        <f t="shared" si="301"/>
        <v>0</v>
      </c>
      <c r="NKG460" s="143">
        <f t="shared" si="301"/>
        <v>0</v>
      </c>
      <c r="NKH460" s="143">
        <f t="shared" si="301"/>
        <v>0</v>
      </c>
      <c r="NKI460" s="143">
        <f t="shared" si="301"/>
        <v>0</v>
      </c>
      <c r="NKJ460" s="143">
        <f t="shared" si="301"/>
        <v>0</v>
      </c>
      <c r="NKK460" s="143">
        <f t="shared" si="301"/>
        <v>0</v>
      </c>
      <c r="NKL460" s="143">
        <f t="shared" si="301"/>
        <v>0</v>
      </c>
      <c r="NKM460" s="143">
        <f t="shared" si="301"/>
        <v>0</v>
      </c>
      <c r="NKN460" s="143">
        <f t="shared" si="301"/>
        <v>0</v>
      </c>
      <c r="NKO460" s="143">
        <f t="shared" si="301"/>
        <v>0</v>
      </c>
      <c r="NKP460" s="143">
        <f t="shared" si="301"/>
        <v>0</v>
      </c>
      <c r="NKQ460" s="143">
        <f t="shared" si="301"/>
        <v>0</v>
      </c>
      <c r="NKR460" s="143">
        <f t="shared" si="301"/>
        <v>0</v>
      </c>
      <c r="NKS460" s="143">
        <f t="shared" si="301"/>
        <v>0</v>
      </c>
      <c r="NKT460" s="143">
        <f t="shared" si="301"/>
        <v>0</v>
      </c>
      <c r="NKU460" s="143">
        <f t="shared" si="301"/>
        <v>0</v>
      </c>
      <c r="NKV460" s="143">
        <f t="shared" si="301"/>
        <v>0</v>
      </c>
      <c r="NKW460" s="143">
        <f t="shared" si="301"/>
        <v>0</v>
      </c>
      <c r="NKX460" s="143">
        <f t="shared" si="301"/>
        <v>0</v>
      </c>
      <c r="NKY460" s="143">
        <f t="shared" si="301"/>
        <v>0</v>
      </c>
      <c r="NKZ460" s="143">
        <f t="shared" si="301"/>
        <v>0</v>
      </c>
      <c r="NLA460" s="143">
        <f t="shared" si="301"/>
        <v>0</v>
      </c>
      <c r="NLB460" s="143">
        <f t="shared" si="301"/>
        <v>0</v>
      </c>
      <c r="NLC460" s="143">
        <f t="shared" si="301"/>
        <v>0</v>
      </c>
      <c r="NLD460" s="143">
        <f t="shared" si="301"/>
        <v>0</v>
      </c>
      <c r="NLE460" s="143">
        <f t="shared" si="301"/>
        <v>0</v>
      </c>
      <c r="NLF460" s="143">
        <f t="shared" si="301"/>
        <v>0</v>
      </c>
      <c r="NLG460" s="143">
        <f t="shared" si="301"/>
        <v>0</v>
      </c>
      <c r="NLH460" s="143">
        <f t="shared" si="301"/>
        <v>0</v>
      </c>
      <c r="NLI460" s="143">
        <f t="shared" si="301"/>
        <v>0</v>
      </c>
      <c r="NLJ460" s="143">
        <f t="shared" si="301"/>
        <v>0</v>
      </c>
      <c r="NLK460" s="143">
        <f t="shared" si="301"/>
        <v>0</v>
      </c>
      <c r="NLL460" s="143">
        <f t="shared" si="301"/>
        <v>0</v>
      </c>
      <c r="NLM460" s="143">
        <f t="shared" si="301"/>
        <v>0</v>
      </c>
      <c r="NLN460" s="143">
        <f t="shared" si="301"/>
        <v>0</v>
      </c>
      <c r="NLO460" s="143">
        <f t="shared" si="301"/>
        <v>0</v>
      </c>
      <c r="NLP460" s="143">
        <f t="shared" si="301"/>
        <v>0</v>
      </c>
      <c r="NLQ460" s="143">
        <f t="shared" si="301"/>
        <v>0</v>
      </c>
      <c r="NLR460" s="143">
        <f t="shared" si="301"/>
        <v>0</v>
      </c>
      <c r="NLS460" s="143">
        <f t="shared" si="301"/>
        <v>0</v>
      </c>
      <c r="NLT460" s="143">
        <f t="shared" si="301"/>
        <v>0</v>
      </c>
      <c r="NLU460" s="143">
        <f t="shared" ref="NLU460:NOF460" si="302">NLU436</f>
        <v>0</v>
      </c>
      <c r="NLV460" s="143">
        <f t="shared" si="302"/>
        <v>0</v>
      </c>
      <c r="NLW460" s="143">
        <f t="shared" si="302"/>
        <v>0</v>
      </c>
      <c r="NLX460" s="143">
        <f t="shared" si="302"/>
        <v>0</v>
      </c>
      <c r="NLY460" s="143">
        <f t="shared" si="302"/>
        <v>0</v>
      </c>
      <c r="NLZ460" s="143">
        <f t="shared" si="302"/>
        <v>0</v>
      </c>
      <c r="NMA460" s="143">
        <f t="shared" si="302"/>
        <v>0</v>
      </c>
      <c r="NMB460" s="143">
        <f t="shared" si="302"/>
        <v>0</v>
      </c>
      <c r="NMC460" s="143">
        <f t="shared" si="302"/>
        <v>0</v>
      </c>
      <c r="NMD460" s="143">
        <f t="shared" si="302"/>
        <v>0</v>
      </c>
      <c r="NME460" s="143">
        <f t="shared" si="302"/>
        <v>0</v>
      </c>
      <c r="NMF460" s="143">
        <f t="shared" si="302"/>
        <v>0</v>
      </c>
      <c r="NMG460" s="143">
        <f t="shared" si="302"/>
        <v>0</v>
      </c>
      <c r="NMH460" s="143">
        <f t="shared" si="302"/>
        <v>0</v>
      </c>
      <c r="NMI460" s="143">
        <f t="shared" si="302"/>
        <v>0</v>
      </c>
      <c r="NMJ460" s="143">
        <f t="shared" si="302"/>
        <v>0</v>
      </c>
      <c r="NMK460" s="143">
        <f t="shared" si="302"/>
        <v>0</v>
      </c>
      <c r="NML460" s="143">
        <f t="shared" si="302"/>
        <v>0</v>
      </c>
      <c r="NMM460" s="143">
        <f t="shared" si="302"/>
        <v>0</v>
      </c>
      <c r="NMN460" s="143">
        <f t="shared" si="302"/>
        <v>0</v>
      </c>
      <c r="NMO460" s="143">
        <f t="shared" si="302"/>
        <v>0</v>
      </c>
      <c r="NMP460" s="143">
        <f t="shared" si="302"/>
        <v>0</v>
      </c>
      <c r="NMQ460" s="143">
        <f t="shared" si="302"/>
        <v>0</v>
      </c>
      <c r="NMR460" s="143">
        <f t="shared" si="302"/>
        <v>0</v>
      </c>
      <c r="NMS460" s="143">
        <f t="shared" si="302"/>
        <v>0</v>
      </c>
      <c r="NMT460" s="143">
        <f t="shared" si="302"/>
        <v>0</v>
      </c>
      <c r="NMU460" s="143">
        <f t="shared" si="302"/>
        <v>0</v>
      </c>
      <c r="NMV460" s="143">
        <f t="shared" si="302"/>
        <v>0</v>
      </c>
      <c r="NMW460" s="143">
        <f t="shared" si="302"/>
        <v>0</v>
      </c>
      <c r="NMX460" s="143">
        <f t="shared" si="302"/>
        <v>0</v>
      </c>
      <c r="NMY460" s="143">
        <f t="shared" si="302"/>
        <v>0</v>
      </c>
      <c r="NMZ460" s="143">
        <f t="shared" si="302"/>
        <v>0</v>
      </c>
      <c r="NNA460" s="143">
        <f t="shared" si="302"/>
        <v>0</v>
      </c>
      <c r="NNB460" s="143">
        <f t="shared" si="302"/>
        <v>0</v>
      </c>
      <c r="NNC460" s="143">
        <f t="shared" si="302"/>
        <v>0</v>
      </c>
      <c r="NND460" s="143">
        <f t="shared" si="302"/>
        <v>0</v>
      </c>
      <c r="NNE460" s="143">
        <f t="shared" si="302"/>
        <v>0</v>
      </c>
      <c r="NNF460" s="143">
        <f t="shared" si="302"/>
        <v>0</v>
      </c>
      <c r="NNG460" s="143">
        <f t="shared" si="302"/>
        <v>0</v>
      </c>
      <c r="NNH460" s="143">
        <f t="shared" si="302"/>
        <v>0</v>
      </c>
      <c r="NNI460" s="143">
        <f t="shared" si="302"/>
        <v>0</v>
      </c>
      <c r="NNJ460" s="143">
        <f t="shared" si="302"/>
        <v>0</v>
      </c>
      <c r="NNK460" s="143">
        <f t="shared" si="302"/>
        <v>0</v>
      </c>
      <c r="NNL460" s="143">
        <f t="shared" si="302"/>
        <v>0</v>
      </c>
      <c r="NNM460" s="143">
        <f t="shared" si="302"/>
        <v>0</v>
      </c>
      <c r="NNN460" s="143">
        <f t="shared" si="302"/>
        <v>0</v>
      </c>
      <c r="NNO460" s="143">
        <f t="shared" si="302"/>
        <v>0</v>
      </c>
      <c r="NNP460" s="143">
        <f t="shared" si="302"/>
        <v>0</v>
      </c>
      <c r="NNQ460" s="143">
        <f t="shared" si="302"/>
        <v>0</v>
      </c>
      <c r="NNR460" s="143">
        <f t="shared" si="302"/>
        <v>0</v>
      </c>
      <c r="NNS460" s="143">
        <f t="shared" si="302"/>
        <v>0</v>
      </c>
      <c r="NNT460" s="143">
        <f t="shared" si="302"/>
        <v>0</v>
      </c>
      <c r="NNU460" s="143">
        <f t="shared" si="302"/>
        <v>0</v>
      </c>
      <c r="NNV460" s="143">
        <f t="shared" si="302"/>
        <v>0</v>
      </c>
      <c r="NNW460" s="143">
        <f t="shared" si="302"/>
        <v>0</v>
      </c>
      <c r="NNX460" s="143">
        <f t="shared" si="302"/>
        <v>0</v>
      </c>
      <c r="NNY460" s="143">
        <f t="shared" si="302"/>
        <v>0</v>
      </c>
      <c r="NNZ460" s="143">
        <f t="shared" si="302"/>
        <v>0</v>
      </c>
      <c r="NOA460" s="143">
        <f t="shared" si="302"/>
        <v>0</v>
      </c>
      <c r="NOB460" s="143">
        <f t="shared" si="302"/>
        <v>0</v>
      </c>
      <c r="NOC460" s="143">
        <f t="shared" si="302"/>
        <v>0</v>
      </c>
      <c r="NOD460" s="143">
        <f t="shared" si="302"/>
        <v>0</v>
      </c>
      <c r="NOE460" s="143">
        <f t="shared" si="302"/>
        <v>0</v>
      </c>
      <c r="NOF460" s="143">
        <f t="shared" si="302"/>
        <v>0</v>
      </c>
      <c r="NOG460" s="143">
        <f t="shared" ref="NOG460:NQR460" si="303">NOG436</f>
        <v>0</v>
      </c>
      <c r="NOH460" s="143">
        <f t="shared" si="303"/>
        <v>0</v>
      </c>
      <c r="NOI460" s="143">
        <f t="shared" si="303"/>
        <v>0</v>
      </c>
      <c r="NOJ460" s="143">
        <f t="shared" si="303"/>
        <v>0</v>
      </c>
      <c r="NOK460" s="143">
        <f t="shared" si="303"/>
        <v>0</v>
      </c>
      <c r="NOL460" s="143">
        <f t="shared" si="303"/>
        <v>0</v>
      </c>
      <c r="NOM460" s="143">
        <f t="shared" si="303"/>
        <v>0</v>
      </c>
      <c r="NON460" s="143">
        <f t="shared" si="303"/>
        <v>0</v>
      </c>
      <c r="NOO460" s="143">
        <f t="shared" si="303"/>
        <v>0</v>
      </c>
      <c r="NOP460" s="143">
        <f t="shared" si="303"/>
        <v>0</v>
      </c>
      <c r="NOQ460" s="143">
        <f t="shared" si="303"/>
        <v>0</v>
      </c>
      <c r="NOR460" s="143">
        <f t="shared" si="303"/>
        <v>0</v>
      </c>
      <c r="NOS460" s="143">
        <f t="shared" si="303"/>
        <v>0</v>
      </c>
      <c r="NOT460" s="143">
        <f t="shared" si="303"/>
        <v>0</v>
      </c>
      <c r="NOU460" s="143">
        <f t="shared" si="303"/>
        <v>0</v>
      </c>
      <c r="NOV460" s="143">
        <f t="shared" si="303"/>
        <v>0</v>
      </c>
      <c r="NOW460" s="143">
        <f t="shared" si="303"/>
        <v>0</v>
      </c>
      <c r="NOX460" s="143">
        <f t="shared" si="303"/>
        <v>0</v>
      </c>
      <c r="NOY460" s="143">
        <f t="shared" si="303"/>
        <v>0</v>
      </c>
      <c r="NOZ460" s="143">
        <f t="shared" si="303"/>
        <v>0</v>
      </c>
      <c r="NPA460" s="143">
        <f t="shared" si="303"/>
        <v>0</v>
      </c>
      <c r="NPB460" s="143">
        <f t="shared" si="303"/>
        <v>0</v>
      </c>
      <c r="NPC460" s="143">
        <f t="shared" si="303"/>
        <v>0</v>
      </c>
      <c r="NPD460" s="143">
        <f t="shared" si="303"/>
        <v>0</v>
      </c>
      <c r="NPE460" s="143">
        <f t="shared" si="303"/>
        <v>0</v>
      </c>
      <c r="NPF460" s="143">
        <f t="shared" si="303"/>
        <v>0</v>
      </c>
      <c r="NPG460" s="143">
        <f t="shared" si="303"/>
        <v>0</v>
      </c>
      <c r="NPH460" s="143">
        <f t="shared" si="303"/>
        <v>0</v>
      </c>
      <c r="NPI460" s="143">
        <f t="shared" si="303"/>
        <v>0</v>
      </c>
      <c r="NPJ460" s="143">
        <f t="shared" si="303"/>
        <v>0</v>
      </c>
      <c r="NPK460" s="143">
        <f t="shared" si="303"/>
        <v>0</v>
      </c>
      <c r="NPL460" s="143">
        <f t="shared" si="303"/>
        <v>0</v>
      </c>
      <c r="NPM460" s="143">
        <f t="shared" si="303"/>
        <v>0</v>
      </c>
      <c r="NPN460" s="143">
        <f t="shared" si="303"/>
        <v>0</v>
      </c>
      <c r="NPO460" s="143">
        <f t="shared" si="303"/>
        <v>0</v>
      </c>
      <c r="NPP460" s="143">
        <f t="shared" si="303"/>
        <v>0</v>
      </c>
      <c r="NPQ460" s="143">
        <f t="shared" si="303"/>
        <v>0</v>
      </c>
      <c r="NPR460" s="143">
        <f t="shared" si="303"/>
        <v>0</v>
      </c>
      <c r="NPS460" s="143">
        <f t="shared" si="303"/>
        <v>0</v>
      </c>
      <c r="NPT460" s="143">
        <f t="shared" si="303"/>
        <v>0</v>
      </c>
      <c r="NPU460" s="143">
        <f t="shared" si="303"/>
        <v>0</v>
      </c>
      <c r="NPV460" s="143">
        <f t="shared" si="303"/>
        <v>0</v>
      </c>
      <c r="NPW460" s="143">
        <f t="shared" si="303"/>
        <v>0</v>
      </c>
      <c r="NPX460" s="143">
        <f t="shared" si="303"/>
        <v>0</v>
      </c>
      <c r="NPY460" s="143">
        <f t="shared" si="303"/>
        <v>0</v>
      </c>
      <c r="NPZ460" s="143">
        <f t="shared" si="303"/>
        <v>0</v>
      </c>
      <c r="NQA460" s="143">
        <f t="shared" si="303"/>
        <v>0</v>
      </c>
      <c r="NQB460" s="143">
        <f t="shared" si="303"/>
        <v>0</v>
      </c>
      <c r="NQC460" s="143">
        <f t="shared" si="303"/>
        <v>0</v>
      </c>
      <c r="NQD460" s="143">
        <f t="shared" si="303"/>
        <v>0</v>
      </c>
      <c r="NQE460" s="143">
        <f t="shared" si="303"/>
        <v>0</v>
      </c>
      <c r="NQF460" s="143">
        <f t="shared" si="303"/>
        <v>0</v>
      </c>
      <c r="NQG460" s="143">
        <f t="shared" si="303"/>
        <v>0</v>
      </c>
      <c r="NQH460" s="143">
        <f t="shared" si="303"/>
        <v>0</v>
      </c>
      <c r="NQI460" s="143">
        <f t="shared" si="303"/>
        <v>0</v>
      </c>
      <c r="NQJ460" s="143">
        <f t="shared" si="303"/>
        <v>0</v>
      </c>
      <c r="NQK460" s="143">
        <f t="shared" si="303"/>
        <v>0</v>
      </c>
      <c r="NQL460" s="143">
        <f t="shared" si="303"/>
        <v>0</v>
      </c>
      <c r="NQM460" s="143">
        <f t="shared" si="303"/>
        <v>0</v>
      </c>
      <c r="NQN460" s="143">
        <f t="shared" si="303"/>
        <v>0</v>
      </c>
      <c r="NQO460" s="143">
        <f t="shared" si="303"/>
        <v>0</v>
      </c>
      <c r="NQP460" s="143">
        <f t="shared" si="303"/>
        <v>0</v>
      </c>
      <c r="NQQ460" s="143">
        <f t="shared" si="303"/>
        <v>0</v>
      </c>
      <c r="NQR460" s="143">
        <f t="shared" si="303"/>
        <v>0</v>
      </c>
      <c r="NQS460" s="143">
        <f t="shared" ref="NQS460:NTD460" si="304">NQS436</f>
        <v>0</v>
      </c>
      <c r="NQT460" s="143">
        <f t="shared" si="304"/>
        <v>0</v>
      </c>
      <c r="NQU460" s="143">
        <f t="shared" si="304"/>
        <v>0</v>
      </c>
      <c r="NQV460" s="143">
        <f t="shared" si="304"/>
        <v>0</v>
      </c>
      <c r="NQW460" s="143">
        <f t="shared" si="304"/>
        <v>0</v>
      </c>
      <c r="NQX460" s="143">
        <f t="shared" si="304"/>
        <v>0</v>
      </c>
      <c r="NQY460" s="143">
        <f t="shared" si="304"/>
        <v>0</v>
      </c>
      <c r="NQZ460" s="143">
        <f t="shared" si="304"/>
        <v>0</v>
      </c>
      <c r="NRA460" s="143">
        <f t="shared" si="304"/>
        <v>0</v>
      </c>
      <c r="NRB460" s="143">
        <f t="shared" si="304"/>
        <v>0</v>
      </c>
      <c r="NRC460" s="143">
        <f t="shared" si="304"/>
        <v>0</v>
      </c>
      <c r="NRD460" s="143">
        <f t="shared" si="304"/>
        <v>0</v>
      </c>
      <c r="NRE460" s="143">
        <f t="shared" si="304"/>
        <v>0</v>
      </c>
      <c r="NRF460" s="143">
        <f t="shared" si="304"/>
        <v>0</v>
      </c>
      <c r="NRG460" s="143">
        <f t="shared" si="304"/>
        <v>0</v>
      </c>
      <c r="NRH460" s="143">
        <f t="shared" si="304"/>
        <v>0</v>
      </c>
      <c r="NRI460" s="143">
        <f t="shared" si="304"/>
        <v>0</v>
      </c>
      <c r="NRJ460" s="143">
        <f t="shared" si="304"/>
        <v>0</v>
      </c>
      <c r="NRK460" s="143">
        <f t="shared" si="304"/>
        <v>0</v>
      </c>
      <c r="NRL460" s="143">
        <f t="shared" si="304"/>
        <v>0</v>
      </c>
      <c r="NRM460" s="143">
        <f t="shared" si="304"/>
        <v>0</v>
      </c>
      <c r="NRN460" s="143">
        <f t="shared" si="304"/>
        <v>0</v>
      </c>
      <c r="NRO460" s="143">
        <f t="shared" si="304"/>
        <v>0</v>
      </c>
      <c r="NRP460" s="143">
        <f t="shared" si="304"/>
        <v>0</v>
      </c>
      <c r="NRQ460" s="143">
        <f t="shared" si="304"/>
        <v>0</v>
      </c>
      <c r="NRR460" s="143">
        <f t="shared" si="304"/>
        <v>0</v>
      </c>
      <c r="NRS460" s="143">
        <f t="shared" si="304"/>
        <v>0</v>
      </c>
      <c r="NRT460" s="143">
        <f t="shared" si="304"/>
        <v>0</v>
      </c>
      <c r="NRU460" s="143">
        <f t="shared" si="304"/>
        <v>0</v>
      </c>
      <c r="NRV460" s="143">
        <f t="shared" si="304"/>
        <v>0</v>
      </c>
      <c r="NRW460" s="143">
        <f t="shared" si="304"/>
        <v>0</v>
      </c>
      <c r="NRX460" s="143">
        <f t="shared" si="304"/>
        <v>0</v>
      </c>
      <c r="NRY460" s="143">
        <f t="shared" si="304"/>
        <v>0</v>
      </c>
      <c r="NRZ460" s="143">
        <f t="shared" si="304"/>
        <v>0</v>
      </c>
      <c r="NSA460" s="143">
        <f t="shared" si="304"/>
        <v>0</v>
      </c>
      <c r="NSB460" s="143">
        <f t="shared" si="304"/>
        <v>0</v>
      </c>
      <c r="NSC460" s="143">
        <f t="shared" si="304"/>
        <v>0</v>
      </c>
      <c r="NSD460" s="143">
        <f t="shared" si="304"/>
        <v>0</v>
      </c>
      <c r="NSE460" s="143">
        <f t="shared" si="304"/>
        <v>0</v>
      </c>
      <c r="NSF460" s="143">
        <f t="shared" si="304"/>
        <v>0</v>
      </c>
      <c r="NSG460" s="143">
        <f t="shared" si="304"/>
        <v>0</v>
      </c>
      <c r="NSH460" s="143">
        <f t="shared" si="304"/>
        <v>0</v>
      </c>
      <c r="NSI460" s="143">
        <f t="shared" si="304"/>
        <v>0</v>
      </c>
      <c r="NSJ460" s="143">
        <f t="shared" si="304"/>
        <v>0</v>
      </c>
      <c r="NSK460" s="143">
        <f t="shared" si="304"/>
        <v>0</v>
      </c>
      <c r="NSL460" s="143">
        <f t="shared" si="304"/>
        <v>0</v>
      </c>
      <c r="NSM460" s="143">
        <f t="shared" si="304"/>
        <v>0</v>
      </c>
      <c r="NSN460" s="143">
        <f t="shared" si="304"/>
        <v>0</v>
      </c>
      <c r="NSO460" s="143">
        <f t="shared" si="304"/>
        <v>0</v>
      </c>
      <c r="NSP460" s="143">
        <f t="shared" si="304"/>
        <v>0</v>
      </c>
      <c r="NSQ460" s="143">
        <f t="shared" si="304"/>
        <v>0</v>
      </c>
      <c r="NSR460" s="143">
        <f t="shared" si="304"/>
        <v>0</v>
      </c>
      <c r="NSS460" s="143">
        <f t="shared" si="304"/>
        <v>0</v>
      </c>
      <c r="NST460" s="143">
        <f t="shared" si="304"/>
        <v>0</v>
      </c>
      <c r="NSU460" s="143">
        <f t="shared" si="304"/>
        <v>0</v>
      </c>
      <c r="NSV460" s="143">
        <f t="shared" si="304"/>
        <v>0</v>
      </c>
      <c r="NSW460" s="143">
        <f t="shared" si="304"/>
        <v>0</v>
      </c>
      <c r="NSX460" s="143">
        <f t="shared" si="304"/>
        <v>0</v>
      </c>
      <c r="NSY460" s="143">
        <f t="shared" si="304"/>
        <v>0</v>
      </c>
      <c r="NSZ460" s="143">
        <f t="shared" si="304"/>
        <v>0</v>
      </c>
      <c r="NTA460" s="143">
        <f t="shared" si="304"/>
        <v>0</v>
      </c>
      <c r="NTB460" s="143">
        <f t="shared" si="304"/>
        <v>0</v>
      </c>
      <c r="NTC460" s="143">
        <f t="shared" si="304"/>
        <v>0</v>
      </c>
      <c r="NTD460" s="143">
        <f t="shared" si="304"/>
        <v>0</v>
      </c>
      <c r="NTE460" s="143">
        <f t="shared" ref="NTE460:NVP460" si="305">NTE436</f>
        <v>0</v>
      </c>
      <c r="NTF460" s="143">
        <f t="shared" si="305"/>
        <v>0</v>
      </c>
      <c r="NTG460" s="143">
        <f t="shared" si="305"/>
        <v>0</v>
      </c>
      <c r="NTH460" s="143">
        <f t="shared" si="305"/>
        <v>0</v>
      </c>
      <c r="NTI460" s="143">
        <f t="shared" si="305"/>
        <v>0</v>
      </c>
      <c r="NTJ460" s="143">
        <f t="shared" si="305"/>
        <v>0</v>
      </c>
      <c r="NTK460" s="143">
        <f t="shared" si="305"/>
        <v>0</v>
      </c>
      <c r="NTL460" s="143">
        <f t="shared" si="305"/>
        <v>0</v>
      </c>
      <c r="NTM460" s="143">
        <f t="shared" si="305"/>
        <v>0</v>
      </c>
      <c r="NTN460" s="143">
        <f t="shared" si="305"/>
        <v>0</v>
      </c>
      <c r="NTO460" s="143">
        <f t="shared" si="305"/>
        <v>0</v>
      </c>
      <c r="NTP460" s="143">
        <f t="shared" si="305"/>
        <v>0</v>
      </c>
      <c r="NTQ460" s="143">
        <f t="shared" si="305"/>
        <v>0</v>
      </c>
      <c r="NTR460" s="143">
        <f t="shared" si="305"/>
        <v>0</v>
      </c>
      <c r="NTS460" s="143">
        <f t="shared" si="305"/>
        <v>0</v>
      </c>
      <c r="NTT460" s="143">
        <f t="shared" si="305"/>
        <v>0</v>
      </c>
      <c r="NTU460" s="143">
        <f t="shared" si="305"/>
        <v>0</v>
      </c>
      <c r="NTV460" s="143">
        <f t="shared" si="305"/>
        <v>0</v>
      </c>
      <c r="NTW460" s="143">
        <f t="shared" si="305"/>
        <v>0</v>
      </c>
      <c r="NTX460" s="143">
        <f t="shared" si="305"/>
        <v>0</v>
      </c>
      <c r="NTY460" s="143">
        <f t="shared" si="305"/>
        <v>0</v>
      </c>
      <c r="NTZ460" s="143">
        <f t="shared" si="305"/>
        <v>0</v>
      </c>
      <c r="NUA460" s="143">
        <f t="shared" si="305"/>
        <v>0</v>
      </c>
      <c r="NUB460" s="143">
        <f t="shared" si="305"/>
        <v>0</v>
      </c>
      <c r="NUC460" s="143">
        <f t="shared" si="305"/>
        <v>0</v>
      </c>
      <c r="NUD460" s="143">
        <f t="shared" si="305"/>
        <v>0</v>
      </c>
      <c r="NUE460" s="143">
        <f t="shared" si="305"/>
        <v>0</v>
      </c>
      <c r="NUF460" s="143">
        <f t="shared" si="305"/>
        <v>0</v>
      </c>
      <c r="NUG460" s="143">
        <f t="shared" si="305"/>
        <v>0</v>
      </c>
      <c r="NUH460" s="143">
        <f t="shared" si="305"/>
        <v>0</v>
      </c>
      <c r="NUI460" s="143">
        <f t="shared" si="305"/>
        <v>0</v>
      </c>
      <c r="NUJ460" s="143">
        <f t="shared" si="305"/>
        <v>0</v>
      </c>
      <c r="NUK460" s="143">
        <f t="shared" si="305"/>
        <v>0</v>
      </c>
      <c r="NUL460" s="143">
        <f t="shared" si="305"/>
        <v>0</v>
      </c>
      <c r="NUM460" s="143">
        <f t="shared" si="305"/>
        <v>0</v>
      </c>
      <c r="NUN460" s="143">
        <f t="shared" si="305"/>
        <v>0</v>
      </c>
      <c r="NUO460" s="143">
        <f t="shared" si="305"/>
        <v>0</v>
      </c>
      <c r="NUP460" s="143">
        <f t="shared" si="305"/>
        <v>0</v>
      </c>
      <c r="NUQ460" s="143">
        <f t="shared" si="305"/>
        <v>0</v>
      </c>
      <c r="NUR460" s="143">
        <f t="shared" si="305"/>
        <v>0</v>
      </c>
      <c r="NUS460" s="143">
        <f t="shared" si="305"/>
        <v>0</v>
      </c>
      <c r="NUT460" s="143">
        <f t="shared" si="305"/>
        <v>0</v>
      </c>
      <c r="NUU460" s="143">
        <f t="shared" si="305"/>
        <v>0</v>
      </c>
      <c r="NUV460" s="143">
        <f t="shared" si="305"/>
        <v>0</v>
      </c>
      <c r="NUW460" s="143">
        <f t="shared" si="305"/>
        <v>0</v>
      </c>
      <c r="NUX460" s="143">
        <f t="shared" si="305"/>
        <v>0</v>
      </c>
      <c r="NUY460" s="143">
        <f t="shared" si="305"/>
        <v>0</v>
      </c>
      <c r="NUZ460" s="143">
        <f t="shared" si="305"/>
        <v>0</v>
      </c>
      <c r="NVA460" s="143">
        <f t="shared" si="305"/>
        <v>0</v>
      </c>
      <c r="NVB460" s="143">
        <f t="shared" si="305"/>
        <v>0</v>
      </c>
      <c r="NVC460" s="143">
        <f t="shared" si="305"/>
        <v>0</v>
      </c>
      <c r="NVD460" s="143">
        <f t="shared" si="305"/>
        <v>0</v>
      </c>
      <c r="NVE460" s="143">
        <f t="shared" si="305"/>
        <v>0</v>
      </c>
      <c r="NVF460" s="143">
        <f t="shared" si="305"/>
        <v>0</v>
      </c>
      <c r="NVG460" s="143">
        <f t="shared" si="305"/>
        <v>0</v>
      </c>
      <c r="NVH460" s="143">
        <f t="shared" si="305"/>
        <v>0</v>
      </c>
      <c r="NVI460" s="143">
        <f t="shared" si="305"/>
        <v>0</v>
      </c>
      <c r="NVJ460" s="143">
        <f t="shared" si="305"/>
        <v>0</v>
      </c>
      <c r="NVK460" s="143">
        <f t="shared" si="305"/>
        <v>0</v>
      </c>
      <c r="NVL460" s="143">
        <f t="shared" si="305"/>
        <v>0</v>
      </c>
      <c r="NVM460" s="143">
        <f t="shared" si="305"/>
        <v>0</v>
      </c>
      <c r="NVN460" s="143">
        <f t="shared" si="305"/>
        <v>0</v>
      </c>
      <c r="NVO460" s="143">
        <f t="shared" si="305"/>
        <v>0</v>
      </c>
      <c r="NVP460" s="143">
        <f t="shared" si="305"/>
        <v>0</v>
      </c>
      <c r="NVQ460" s="143">
        <f t="shared" ref="NVQ460:NYB460" si="306">NVQ436</f>
        <v>0</v>
      </c>
      <c r="NVR460" s="143">
        <f t="shared" si="306"/>
        <v>0</v>
      </c>
      <c r="NVS460" s="143">
        <f t="shared" si="306"/>
        <v>0</v>
      </c>
      <c r="NVT460" s="143">
        <f t="shared" si="306"/>
        <v>0</v>
      </c>
      <c r="NVU460" s="143">
        <f t="shared" si="306"/>
        <v>0</v>
      </c>
      <c r="NVV460" s="143">
        <f t="shared" si="306"/>
        <v>0</v>
      </c>
      <c r="NVW460" s="143">
        <f t="shared" si="306"/>
        <v>0</v>
      </c>
      <c r="NVX460" s="143">
        <f t="shared" si="306"/>
        <v>0</v>
      </c>
      <c r="NVY460" s="143">
        <f t="shared" si="306"/>
        <v>0</v>
      </c>
      <c r="NVZ460" s="143">
        <f t="shared" si="306"/>
        <v>0</v>
      </c>
      <c r="NWA460" s="143">
        <f t="shared" si="306"/>
        <v>0</v>
      </c>
      <c r="NWB460" s="143">
        <f t="shared" si="306"/>
        <v>0</v>
      </c>
      <c r="NWC460" s="143">
        <f t="shared" si="306"/>
        <v>0</v>
      </c>
      <c r="NWD460" s="143">
        <f t="shared" si="306"/>
        <v>0</v>
      </c>
      <c r="NWE460" s="143">
        <f t="shared" si="306"/>
        <v>0</v>
      </c>
      <c r="NWF460" s="143">
        <f t="shared" si="306"/>
        <v>0</v>
      </c>
      <c r="NWG460" s="143">
        <f t="shared" si="306"/>
        <v>0</v>
      </c>
      <c r="NWH460" s="143">
        <f t="shared" si="306"/>
        <v>0</v>
      </c>
      <c r="NWI460" s="143">
        <f t="shared" si="306"/>
        <v>0</v>
      </c>
      <c r="NWJ460" s="143">
        <f t="shared" si="306"/>
        <v>0</v>
      </c>
      <c r="NWK460" s="143">
        <f t="shared" si="306"/>
        <v>0</v>
      </c>
      <c r="NWL460" s="143">
        <f t="shared" si="306"/>
        <v>0</v>
      </c>
      <c r="NWM460" s="143">
        <f t="shared" si="306"/>
        <v>0</v>
      </c>
      <c r="NWN460" s="143">
        <f t="shared" si="306"/>
        <v>0</v>
      </c>
      <c r="NWO460" s="143">
        <f t="shared" si="306"/>
        <v>0</v>
      </c>
      <c r="NWP460" s="143">
        <f t="shared" si="306"/>
        <v>0</v>
      </c>
      <c r="NWQ460" s="143">
        <f t="shared" si="306"/>
        <v>0</v>
      </c>
      <c r="NWR460" s="143">
        <f t="shared" si="306"/>
        <v>0</v>
      </c>
      <c r="NWS460" s="143">
        <f t="shared" si="306"/>
        <v>0</v>
      </c>
      <c r="NWT460" s="143">
        <f t="shared" si="306"/>
        <v>0</v>
      </c>
      <c r="NWU460" s="143">
        <f t="shared" si="306"/>
        <v>0</v>
      </c>
      <c r="NWV460" s="143">
        <f t="shared" si="306"/>
        <v>0</v>
      </c>
      <c r="NWW460" s="143">
        <f t="shared" si="306"/>
        <v>0</v>
      </c>
      <c r="NWX460" s="143">
        <f t="shared" si="306"/>
        <v>0</v>
      </c>
      <c r="NWY460" s="143">
        <f t="shared" si="306"/>
        <v>0</v>
      </c>
      <c r="NWZ460" s="143">
        <f t="shared" si="306"/>
        <v>0</v>
      </c>
      <c r="NXA460" s="143">
        <f t="shared" si="306"/>
        <v>0</v>
      </c>
      <c r="NXB460" s="143">
        <f t="shared" si="306"/>
        <v>0</v>
      </c>
      <c r="NXC460" s="143">
        <f t="shared" si="306"/>
        <v>0</v>
      </c>
      <c r="NXD460" s="143">
        <f t="shared" si="306"/>
        <v>0</v>
      </c>
      <c r="NXE460" s="143">
        <f t="shared" si="306"/>
        <v>0</v>
      </c>
      <c r="NXF460" s="143">
        <f t="shared" si="306"/>
        <v>0</v>
      </c>
      <c r="NXG460" s="143">
        <f t="shared" si="306"/>
        <v>0</v>
      </c>
      <c r="NXH460" s="143">
        <f t="shared" si="306"/>
        <v>0</v>
      </c>
      <c r="NXI460" s="143">
        <f t="shared" si="306"/>
        <v>0</v>
      </c>
      <c r="NXJ460" s="143">
        <f t="shared" si="306"/>
        <v>0</v>
      </c>
      <c r="NXK460" s="143">
        <f t="shared" si="306"/>
        <v>0</v>
      </c>
      <c r="NXL460" s="143">
        <f t="shared" si="306"/>
        <v>0</v>
      </c>
      <c r="NXM460" s="143">
        <f t="shared" si="306"/>
        <v>0</v>
      </c>
      <c r="NXN460" s="143">
        <f t="shared" si="306"/>
        <v>0</v>
      </c>
      <c r="NXO460" s="143">
        <f t="shared" si="306"/>
        <v>0</v>
      </c>
      <c r="NXP460" s="143">
        <f t="shared" si="306"/>
        <v>0</v>
      </c>
      <c r="NXQ460" s="143">
        <f t="shared" si="306"/>
        <v>0</v>
      </c>
      <c r="NXR460" s="143">
        <f t="shared" si="306"/>
        <v>0</v>
      </c>
      <c r="NXS460" s="143">
        <f t="shared" si="306"/>
        <v>0</v>
      </c>
      <c r="NXT460" s="143">
        <f t="shared" si="306"/>
        <v>0</v>
      </c>
      <c r="NXU460" s="143">
        <f t="shared" si="306"/>
        <v>0</v>
      </c>
      <c r="NXV460" s="143">
        <f t="shared" si="306"/>
        <v>0</v>
      </c>
      <c r="NXW460" s="143">
        <f t="shared" si="306"/>
        <v>0</v>
      </c>
      <c r="NXX460" s="143">
        <f t="shared" si="306"/>
        <v>0</v>
      </c>
      <c r="NXY460" s="143">
        <f t="shared" si="306"/>
        <v>0</v>
      </c>
      <c r="NXZ460" s="143">
        <f t="shared" si="306"/>
        <v>0</v>
      </c>
      <c r="NYA460" s="143">
        <f t="shared" si="306"/>
        <v>0</v>
      </c>
      <c r="NYB460" s="143">
        <f t="shared" si="306"/>
        <v>0</v>
      </c>
      <c r="NYC460" s="143">
        <f t="shared" ref="NYC460:OAN460" si="307">NYC436</f>
        <v>0</v>
      </c>
      <c r="NYD460" s="143">
        <f t="shared" si="307"/>
        <v>0</v>
      </c>
      <c r="NYE460" s="143">
        <f t="shared" si="307"/>
        <v>0</v>
      </c>
      <c r="NYF460" s="143">
        <f t="shared" si="307"/>
        <v>0</v>
      </c>
      <c r="NYG460" s="143">
        <f t="shared" si="307"/>
        <v>0</v>
      </c>
      <c r="NYH460" s="143">
        <f t="shared" si="307"/>
        <v>0</v>
      </c>
      <c r="NYI460" s="143">
        <f t="shared" si="307"/>
        <v>0</v>
      </c>
      <c r="NYJ460" s="143">
        <f t="shared" si="307"/>
        <v>0</v>
      </c>
      <c r="NYK460" s="143">
        <f t="shared" si="307"/>
        <v>0</v>
      </c>
      <c r="NYL460" s="143">
        <f t="shared" si="307"/>
        <v>0</v>
      </c>
      <c r="NYM460" s="143">
        <f t="shared" si="307"/>
        <v>0</v>
      </c>
      <c r="NYN460" s="143">
        <f t="shared" si="307"/>
        <v>0</v>
      </c>
      <c r="NYO460" s="143">
        <f t="shared" si="307"/>
        <v>0</v>
      </c>
      <c r="NYP460" s="143">
        <f t="shared" si="307"/>
        <v>0</v>
      </c>
      <c r="NYQ460" s="143">
        <f t="shared" si="307"/>
        <v>0</v>
      </c>
      <c r="NYR460" s="143">
        <f t="shared" si="307"/>
        <v>0</v>
      </c>
      <c r="NYS460" s="143">
        <f t="shared" si="307"/>
        <v>0</v>
      </c>
      <c r="NYT460" s="143">
        <f t="shared" si="307"/>
        <v>0</v>
      </c>
      <c r="NYU460" s="143">
        <f t="shared" si="307"/>
        <v>0</v>
      </c>
      <c r="NYV460" s="143">
        <f t="shared" si="307"/>
        <v>0</v>
      </c>
      <c r="NYW460" s="143">
        <f t="shared" si="307"/>
        <v>0</v>
      </c>
      <c r="NYX460" s="143">
        <f t="shared" si="307"/>
        <v>0</v>
      </c>
      <c r="NYY460" s="143">
        <f t="shared" si="307"/>
        <v>0</v>
      </c>
      <c r="NYZ460" s="143">
        <f t="shared" si="307"/>
        <v>0</v>
      </c>
      <c r="NZA460" s="143">
        <f t="shared" si="307"/>
        <v>0</v>
      </c>
      <c r="NZB460" s="143">
        <f t="shared" si="307"/>
        <v>0</v>
      </c>
      <c r="NZC460" s="143">
        <f t="shared" si="307"/>
        <v>0</v>
      </c>
      <c r="NZD460" s="143">
        <f t="shared" si="307"/>
        <v>0</v>
      </c>
      <c r="NZE460" s="143">
        <f t="shared" si="307"/>
        <v>0</v>
      </c>
      <c r="NZF460" s="143">
        <f t="shared" si="307"/>
        <v>0</v>
      </c>
      <c r="NZG460" s="143">
        <f t="shared" si="307"/>
        <v>0</v>
      </c>
      <c r="NZH460" s="143">
        <f t="shared" si="307"/>
        <v>0</v>
      </c>
      <c r="NZI460" s="143">
        <f t="shared" si="307"/>
        <v>0</v>
      </c>
      <c r="NZJ460" s="143">
        <f t="shared" si="307"/>
        <v>0</v>
      </c>
      <c r="NZK460" s="143">
        <f t="shared" si="307"/>
        <v>0</v>
      </c>
      <c r="NZL460" s="143">
        <f t="shared" si="307"/>
        <v>0</v>
      </c>
      <c r="NZM460" s="143">
        <f t="shared" si="307"/>
        <v>0</v>
      </c>
      <c r="NZN460" s="143">
        <f t="shared" si="307"/>
        <v>0</v>
      </c>
      <c r="NZO460" s="143">
        <f t="shared" si="307"/>
        <v>0</v>
      </c>
      <c r="NZP460" s="143">
        <f t="shared" si="307"/>
        <v>0</v>
      </c>
      <c r="NZQ460" s="143">
        <f t="shared" si="307"/>
        <v>0</v>
      </c>
      <c r="NZR460" s="143">
        <f t="shared" si="307"/>
        <v>0</v>
      </c>
      <c r="NZS460" s="143">
        <f t="shared" si="307"/>
        <v>0</v>
      </c>
      <c r="NZT460" s="143">
        <f t="shared" si="307"/>
        <v>0</v>
      </c>
      <c r="NZU460" s="143">
        <f t="shared" si="307"/>
        <v>0</v>
      </c>
      <c r="NZV460" s="143">
        <f t="shared" si="307"/>
        <v>0</v>
      </c>
      <c r="NZW460" s="143">
        <f t="shared" si="307"/>
        <v>0</v>
      </c>
      <c r="NZX460" s="143">
        <f t="shared" si="307"/>
        <v>0</v>
      </c>
      <c r="NZY460" s="143">
        <f t="shared" si="307"/>
        <v>0</v>
      </c>
      <c r="NZZ460" s="143">
        <f t="shared" si="307"/>
        <v>0</v>
      </c>
      <c r="OAA460" s="143">
        <f t="shared" si="307"/>
        <v>0</v>
      </c>
      <c r="OAB460" s="143">
        <f t="shared" si="307"/>
        <v>0</v>
      </c>
      <c r="OAC460" s="143">
        <f t="shared" si="307"/>
        <v>0</v>
      </c>
      <c r="OAD460" s="143">
        <f t="shared" si="307"/>
        <v>0</v>
      </c>
      <c r="OAE460" s="143">
        <f t="shared" si="307"/>
        <v>0</v>
      </c>
      <c r="OAF460" s="143">
        <f t="shared" si="307"/>
        <v>0</v>
      </c>
      <c r="OAG460" s="143">
        <f t="shared" si="307"/>
        <v>0</v>
      </c>
      <c r="OAH460" s="143">
        <f t="shared" si="307"/>
        <v>0</v>
      </c>
      <c r="OAI460" s="143">
        <f t="shared" si="307"/>
        <v>0</v>
      </c>
      <c r="OAJ460" s="143">
        <f t="shared" si="307"/>
        <v>0</v>
      </c>
      <c r="OAK460" s="143">
        <f t="shared" si="307"/>
        <v>0</v>
      </c>
      <c r="OAL460" s="143">
        <f t="shared" si="307"/>
        <v>0</v>
      </c>
      <c r="OAM460" s="143">
        <f t="shared" si="307"/>
        <v>0</v>
      </c>
      <c r="OAN460" s="143">
        <f t="shared" si="307"/>
        <v>0</v>
      </c>
      <c r="OAO460" s="143">
        <f t="shared" ref="OAO460:OCZ460" si="308">OAO436</f>
        <v>0</v>
      </c>
      <c r="OAP460" s="143">
        <f t="shared" si="308"/>
        <v>0</v>
      </c>
      <c r="OAQ460" s="143">
        <f t="shared" si="308"/>
        <v>0</v>
      </c>
      <c r="OAR460" s="143">
        <f t="shared" si="308"/>
        <v>0</v>
      </c>
      <c r="OAS460" s="143">
        <f t="shared" si="308"/>
        <v>0</v>
      </c>
      <c r="OAT460" s="143">
        <f t="shared" si="308"/>
        <v>0</v>
      </c>
      <c r="OAU460" s="143">
        <f t="shared" si="308"/>
        <v>0</v>
      </c>
      <c r="OAV460" s="143">
        <f t="shared" si="308"/>
        <v>0</v>
      </c>
      <c r="OAW460" s="143">
        <f t="shared" si="308"/>
        <v>0</v>
      </c>
      <c r="OAX460" s="143">
        <f t="shared" si="308"/>
        <v>0</v>
      </c>
      <c r="OAY460" s="143">
        <f t="shared" si="308"/>
        <v>0</v>
      </c>
      <c r="OAZ460" s="143">
        <f t="shared" si="308"/>
        <v>0</v>
      </c>
      <c r="OBA460" s="143">
        <f t="shared" si="308"/>
        <v>0</v>
      </c>
      <c r="OBB460" s="143">
        <f t="shared" si="308"/>
        <v>0</v>
      </c>
      <c r="OBC460" s="143">
        <f t="shared" si="308"/>
        <v>0</v>
      </c>
      <c r="OBD460" s="143">
        <f t="shared" si="308"/>
        <v>0</v>
      </c>
      <c r="OBE460" s="143">
        <f t="shared" si="308"/>
        <v>0</v>
      </c>
      <c r="OBF460" s="143">
        <f t="shared" si="308"/>
        <v>0</v>
      </c>
      <c r="OBG460" s="143">
        <f t="shared" si="308"/>
        <v>0</v>
      </c>
      <c r="OBH460" s="143">
        <f t="shared" si="308"/>
        <v>0</v>
      </c>
      <c r="OBI460" s="143">
        <f t="shared" si="308"/>
        <v>0</v>
      </c>
      <c r="OBJ460" s="143">
        <f t="shared" si="308"/>
        <v>0</v>
      </c>
      <c r="OBK460" s="143">
        <f t="shared" si="308"/>
        <v>0</v>
      </c>
      <c r="OBL460" s="143">
        <f t="shared" si="308"/>
        <v>0</v>
      </c>
      <c r="OBM460" s="143">
        <f t="shared" si="308"/>
        <v>0</v>
      </c>
      <c r="OBN460" s="143">
        <f t="shared" si="308"/>
        <v>0</v>
      </c>
      <c r="OBO460" s="143">
        <f t="shared" si="308"/>
        <v>0</v>
      </c>
      <c r="OBP460" s="143">
        <f t="shared" si="308"/>
        <v>0</v>
      </c>
      <c r="OBQ460" s="143">
        <f t="shared" si="308"/>
        <v>0</v>
      </c>
      <c r="OBR460" s="143">
        <f t="shared" si="308"/>
        <v>0</v>
      </c>
      <c r="OBS460" s="143">
        <f t="shared" si="308"/>
        <v>0</v>
      </c>
      <c r="OBT460" s="143">
        <f t="shared" si="308"/>
        <v>0</v>
      </c>
      <c r="OBU460" s="143">
        <f t="shared" si="308"/>
        <v>0</v>
      </c>
      <c r="OBV460" s="143">
        <f t="shared" si="308"/>
        <v>0</v>
      </c>
      <c r="OBW460" s="143">
        <f t="shared" si="308"/>
        <v>0</v>
      </c>
      <c r="OBX460" s="143">
        <f t="shared" si="308"/>
        <v>0</v>
      </c>
      <c r="OBY460" s="143">
        <f t="shared" si="308"/>
        <v>0</v>
      </c>
      <c r="OBZ460" s="143">
        <f t="shared" si="308"/>
        <v>0</v>
      </c>
      <c r="OCA460" s="143">
        <f t="shared" si="308"/>
        <v>0</v>
      </c>
      <c r="OCB460" s="143">
        <f t="shared" si="308"/>
        <v>0</v>
      </c>
      <c r="OCC460" s="143">
        <f t="shared" si="308"/>
        <v>0</v>
      </c>
      <c r="OCD460" s="143">
        <f t="shared" si="308"/>
        <v>0</v>
      </c>
      <c r="OCE460" s="143">
        <f t="shared" si="308"/>
        <v>0</v>
      </c>
      <c r="OCF460" s="143">
        <f t="shared" si="308"/>
        <v>0</v>
      </c>
      <c r="OCG460" s="143">
        <f t="shared" si="308"/>
        <v>0</v>
      </c>
      <c r="OCH460" s="143">
        <f t="shared" si="308"/>
        <v>0</v>
      </c>
      <c r="OCI460" s="143">
        <f t="shared" si="308"/>
        <v>0</v>
      </c>
      <c r="OCJ460" s="143">
        <f t="shared" si="308"/>
        <v>0</v>
      </c>
      <c r="OCK460" s="143">
        <f t="shared" si="308"/>
        <v>0</v>
      </c>
      <c r="OCL460" s="143">
        <f t="shared" si="308"/>
        <v>0</v>
      </c>
      <c r="OCM460" s="143">
        <f t="shared" si="308"/>
        <v>0</v>
      </c>
      <c r="OCN460" s="143">
        <f t="shared" si="308"/>
        <v>0</v>
      </c>
      <c r="OCO460" s="143">
        <f t="shared" si="308"/>
        <v>0</v>
      </c>
      <c r="OCP460" s="143">
        <f t="shared" si="308"/>
        <v>0</v>
      </c>
      <c r="OCQ460" s="143">
        <f t="shared" si="308"/>
        <v>0</v>
      </c>
      <c r="OCR460" s="143">
        <f t="shared" si="308"/>
        <v>0</v>
      </c>
      <c r="OCS460" s="143">
        <f t="shared" si="308"/>
        <v>0</v>
      </c>
      <c r="OCT460" s="143">
        <f t="shared" si="308"/>
        <v>0</v>
      </c>
      <c r="OCU460" s="143">
        <f t="shared" si="308"/>
        <v>0</v>
      </c>
      <c r="OCV460" s="143">
        <f t="shared" si="308"/>
        <v>0</v>
      </c>
      <c r="OCW460" s="143">
        <f t="shared" si="308"/>
        <v>0</v>
      </c>
      <c r="OCX460" s="143">
        <f t="shared" si="308"/>
        <v>0</v>
      </c>
      <c r="OCY460" s="143">
        <f t="shared" si="308"/>
        <v>0</v>
      </c>
      <c r="OCZ460" s="143">
        <f t="shared" si="308"/>
        <v>0</v>
      </c>
      <c r="ODA460" s="143">
        <f t="shared" ref="ODA460:OFL460" si="309">ODA436</f>
        <v>0</v>
      </c>
      <c r="ODB460" s="143">
        <f t="shared" si="309"/>
        <v>0</v>
      </c>
      <c r="ODC460" s="143">
        <f t="shared" si="309"/>
        <v>0</v>
      </c>
      <c r="ODD460" s="143">
        <f t="shared" si="309"/>
        <v>0</v>
      </c>
      <c r="ODE460" s="143">
        <f t="shared" si="309"/>
        <v>0</v>
      </c>
      <c r="ODF460" s="143">
        <f t="shared" si="309"/>
        <v>0</v>
      </c>
      <c r="ODG460" s="143">
        <f t="shared" si="309"/>
        <v>0</v>
      </c>
      <c r="ODH460" s="143">
        <f t="shared" si="309"/>
        <v>0</v>
      </c>
      <c r="ODI460" s="143">
        <f t="shared" si="309"/>
        <v>0</v>
      </c>
      <c r="ODJ460" s="143">
        <f t="shared" si="309"/>
        <v>0</v>
      </c>
      <c r="ODK460" s="143">
        <f t="shared" si="309"/>
        <v>0</v>
      </c>
      <c r="ODL460" s="143">
        <f t="shared" si="309"/>
        <v>0</v>
      </c>
      <c r="ODM460" s="143">
        <f t="shared" si="309"/>
        <v>0</v>
      </c>
      <c r="ODN460" s="143">
        <f t="shared" si="309"/>
        <v>0</v>
      </c>
      <c r="ODO460" s="143">
        <f t="shared" si="309"/>
        <v>0</v>
      </c>
      <c r="ODP460" s="143">
        <f t="shared" si="309"/>
        <v>0</v>
      </c>
      <c r="ODQ460" s="143">
        <f t="shared" si="309"/>
        <v>0</v>
      </c>
      <c r="ODR460" s="143">
        <f t="shared" si="309"/>
        <v>0</v>
      </c>
      <c r="ODS460" s="143">
        <f t="shared" si="309"/>
        <v>0</v>
      </c>
      <c r="ODT460" s="143">
        <f t="shared" si="309"/>
        <v>0</v>
      </c>
      <c r="ODU460" s="143">
        <f t="shared" si="309"/>
        <v>0</v>
      </c>
      <c r="ODV460" s="143">
        <f t="shared" si="309"/>
        <v>0</v>
      </c>
      <c r="ODW460" s="143">
        <f t="shared" si="309"/>
        <v>0</v>
      </c>
      <c r="ODX460" s="143">
        <f t="shared" si="309"/>
        <v>0</v>
      </c>
      <c r="ODY460" s="143">
        <f t="shared" si="309"/>
        <v>0</v>
      </c>
      <c r="ODZ460" s="143">
        <f t="shared" si="309"/>
        <v>0</v>
      </c>
      <c r="OEA460" s="143">
        <f t="shared" si="309"/>
        <v>0</v>
      </c>
      <c r="OEB460" s="143">
        <f t="shared" si="309"/>
        <v>0</v>
      </c>
      <c r="OEC460" s="143">
        <f t="shared" si="309"/>
        <v>0</v>
      </c>
      <c r="OED460" s="143">
        <f t="shared" si="309"/>
        <v>0</v>
      </c>
      <c r="OEE460" s="143">
        <f t="shared" si="309"/>
        <v>0</v>
      </c>
      <c r="OEF460" s="143">
        <f t="shared" si="309"/>
        <v>0</v>
      </c>
      <c r="OEG460" s="143">
        <f t="shared" si="309"/>
        <v>0</v>
      </c>
      <c r="OEH460" s="143">
        <f t="shared" si="309"/>
        <v>0</v>
      </c>
      <c r="OEI460" s="143">
        <f t="shared" si="309"/>
        <v>0</v>
      </c>
      <c r="OEJ460" s="143">
        <f t="shared" si="309"/>
        <v>0</v>
      </c>
      <c r="OEK460" s="143">
        <f t="shared" si="309"/>
        <v>0</v>
      </c>
      <c r="OEL460" s="143">
        <f t="shared" si="309"/>
        <v>0</v>
      </c>
      <c r="OEM460" s="143">
        <f t="shared" si="309"/>
        <v>0</v>
      </c>
      <c r="OEN460" s="143">
        <f t="shared" si="309"/>
        <v>0</v>
      </c>
      <c r="OEO460" s="143">
        <f t="shared" si="309"/>
        <v>0</v>
      </c>
      <c r="OEP460" s="143">
        <f t="shared" si="309"/>
        <v>0</v>
      </c>
      <c r="OEQ460" s="143">
        <f t="shared" si="309"/>
        <v>0</v>
      </c>
      <c r="OER460" s="143">
        <f t="shared" si="309"/>
        <v>0</v>
      </c>
      <c r="OES460" s="143">
        <f t="shared" si="309"/>
        <v>0</v>
      </c>
      <c r="OET460" s="143">
        <f t="shared" si="309"/>
        <v>0</v>
      </c>
      <c r="OEU460" s="143">
        <f t="shared" si="309"/>
        <v>0</v>
      </c>
      <c r="OEV460" s="143">
        <f t="shared" si="309"/>
        <v>0</v>
      </c>
      <c r="OEW460" s="143">
        <f t="shared" si="309"/>
        <v>0</v>
      </c>
      <c r="OEX460" s="143">
        <f t="shared" si="309"/>
        <v>0</v>
      </c>
      <c r="OEY460" s="143">
        <f t="shared" si="309"/>
        <v>0</v>
      </c>
      <c r="OEZ460" s="143">
        <f t="shared" si="309"/>
        <v>0</v>
      </c>
      <c r="OFA460" s="143">
        <f t="shared" si="309"/>
        <v>0</v>
      </c>
      <c r="OFB460" s="143">
        <f t="shared" si="309"/>
        <v>0</v>
      </c>
      <c r="OFC460" s="143">
        <f t="shared" si="309"/>
        <v>0</v>
      </c>
      <c r="OFD460" s="143">
        <f t="shared" si="309"/>
        <v>0</v>
      </c>
      <c r="OFE460" s="143">
        <f t="shared" si="309"/>
        <v>0</v>
      </c>
      <c r="OFF460" s="143">
        <f t="shared" si="309"/>
        <v>0</v>
      </c>
      <c r="OFG460" s="143">
        <f t="shared" si="309"/>
        <v>0</v>
      </c>
      <c r="OFH460" s="143">
        <f t="shared" si="309"/>
        <v>0</v>
      </c>
      <c r="OFI460" s="143">
        <f t="shared" si="309"/>
        <v>0</v>
      </c>
      <c r="OFJ460" s="143">
        <f t="shared" si="309"/>
        <v>0</v>
      </c>
      <c r="OFK460" s="143">
        <f t="shared" si="309"/>
        <v>0</v>
      </c>
      <c r="OFL460" s="143">
        <f t="shared" si="309"/>
        <v>0</v>
      </c>
      <c r="OFM460" s="143">
        <f t="shared" ref="OFM460:OHX460" si="310">OFM436</f>
        <v>0</v>
      </c>
      <c r="OFN460" s="143">
        <f t="shared" si="310"/>
        <v>0</v>
      </c>
      <c r="OFO460" s="143">
        <f t="shared" si="310"/>
        <v>0</v>
      </c>
      <c r="OFP460" s="143">
        <f t="shared" si="310"/>
        <v>0</v>
      </c>
      <c r="OFQ460" s="143">
        <f t="shared" si="310"/>
        <v>0</v>
      </c>
      <c r="OFR460" s="143">
        <f t="shared" si="310"/>
        <v>0</v>
      </c>
      <c r="OFS460" s="143">
        <f t="shared" si="310"/>
        <v>0</v>
      </c>
      <c r="OFT460" s="143">
        <f t="shared" si="310"/>
        <v>0</v>
      </c>
      <c r="OFU460" s="143">
        <f t="shared" si="310"/>
        <v>0</v>
      </c>
      <c r="OFV460" s="143">
        <f t="shared" si="310"/>
        <v>0</v>
      </c>
      <c r="OFW460" s="143">
        <f t="shared" si="310"/>
        <v>0</v>
      </c>
      <c r="OFX460" s="143">
        <f t="shared" si="310"/>
        <v>0</v>
      </c>
      <c r="OFY460" s="143">
        <f t="shared" si="310"/>
        <v>0</v>
      </c>
      <c r="OFZ460" s="143">
        <f t="shared" si="310"/>
        <v>0</v>
      </c>
      <c r="OGA460" s="143">
        <f t="shared" si="310"/>
        <v>0</v>
      </c>
      <c r="OGB460" s="143">
        <f t="shared" si="310"/>
        <v>0</v>
      </c>
      <c r="OGC460" s="143">
        <f t="shared" si="310"/>
        <v>0</v>
      </c>
      <c r="OGD460" s="143">
        <f t="shared" si="310"/>
        <v>0</v>
      </c>
      <c r="OGE460" s="143">
        <f t="shared" si="310"/>
        <v>0</v>
      </c>
      <c r="OGF460" s="143">
        <f t="shared" si="310"/>
        <v>0</v>
      </c>
      <c r="OGG460" s="143">
        <f t="shared" si="310"/>
        <v>0</v>
      </c>
      <c r="OGH460" s="143">
        <f t="shared" si="310"/>
        <v>0</v>
      </c>
      <c r="OGI460" s="143">
        <f t="shared" si="310"/>
        <v>0</v>
      </c>
      <c r="OGJ460" s="143">
        <f t="shared" si="310"/>
        <v>0</v>
      </c>
      <c r="OGK460" s="143">
        <f t="shared" si="310"/>
        <v>0</v>
      </c>
      <c r="OGL460" s="143">
        <f t="shared" si="310"/>
        <v>0</v>
      </c>
      <c r="OGM460" s="143">
        <f t="shared" si="310"/>
        <v>0</v>
      </c>
      <c r="OGN460" s="143">
        <f t="shared" si="310"/>
        <v>0</v>
      </c>
      <c r="OGO460" s="143">
        <f t="shared" si="310"/>
        <v>0</v>
      </c>
      <c r="OGP460" s="143">
        <f t="shared" si="310"/>
        <v>0</v>
      </c>
      <c r="OGQ460" s="143">
        <f t="shared" si="310"/>
        <v>0</v>
      </c>
      <c r="OGR460" s="143">
        <f t="shared" si="310"/>
        <v>0</v>
      </c>
      <c r="OGS460" s="143">
        <f t="shared" si="310"/>
        <v>0</v>
      </c>
      <c r="OGT460" s="143">
        <f t="shared" si="310"/>
        <v>0</v>
      </c>
      <c r="OGU460" s="143">
        <f t="shared" si="310"/>
        <v>0</v>
      </c>
      <c r="OGV460" s="143">
        <f t="shared" si="310"/>
        <v>0</v>
      </c>
      <c r="OGW460" s="143">
        <f t="shared" si="310"/>
        <v>0</v>
      </c>
      <c r="OGX460" s="143">
        <f t="shared" si="310"/>
        <v>0</v>
      </c>
      <c r="OGY460" s="143">
        <f t="shared" si="310"/>
        <v>0</v>
      </c>
      <c r="OGZ460" s="143">
        <f t="shared" si="310"/>
        <v>0</v>
      </c>
      <c r="OHA460" s="143">
        <f t="shared" si="310"/>
        <v>0</v>
      </c>
      <c r="OHB460" s="143">
        <f t="shared" si="310"/>
        <v>0</v>
      </c>
      <c r="OHC460" s="143">
        <f t="shared" si="310"/>
        <v>0</v>
      </c>
      <c r="OHD460" s="143">
        <f t="shared" si="310"/>
        <v>0</v>
      </c>
      <c r="OHE460" s="143">
        <f t="shared" si="310"/>
        <v>0</v>
      </c>
      <c r="OHF460" s="143">
        <f t="shared" si="310"/>
        <v>0</v>
      </c>
      <c r="OHG460" s="143">
        <f t="shared" si="310"/>
        <v>0</v>
      </c>
      <c r="OHH460" s="143">
        <f t="shared" si="310"/>
        <v>0</v>
      </c>
      <c r="OHI460" s="143">
        <f t="shared" si="310"/>
        <v>0</v>
      </c>
      <c r="OHJ460" s="143">
        <f t="shared" si="310"/>
        <v>0</v>
      </c>
      <c r="OHK460" s="143">
        <f t="shared" si="310"/>
        <v>0</v>
      </c>
      <c r="OHL460" s="143">
        <f t="shared" si="310"/>
        <v>0</v>
      </c>
      <c r="OHM460" s="143">
        <f t="shared" si="310"/>
        <v>0</v>
      </c>
      <c r="OHN460" s="143">
        <f t="shared" si="310"/>
        <v>0</v>
      </c>
      <c r="OHO460" s="143">
        <f t="shared" si="310"/>
        <v>0</v>
      </c>
      <c r="OHP460" s="143">
        <f t="shared" si="310"/>
        <v>0</v>
      </c>
      <c r="OHQ460" s="143">
        <f t="shared" si="310"/>
        <v>0</v>
      </c>
      <c r="OHR460" s="143">
        <f t="shared" si="310"/>
        <v>0</v>
      </c>
      <c r="OHS460" s="143">
        <f t="shared" si="310"/>
        <v>0</v>
      </c>
      <c r="OHT460" s="143">
        <f t="shared" si="310"/>
        <v>0</v>
      </c>
      <c r="OHU460" s="143">
        <f t="shared" si="310"/>
        <v>0</v>
      </c>
      <c r="OHV460" s="143">
        <f t="shared" si="310"/>
        <v>0</v>
      </c>
      <c r="OHW460" s="143">
        <f t="shared" si="310"/>
        <v>0</v>
      </c>
      <c r="OHX460" s="143">
        <f t="shared" si="310"/>
        <v>0</v>
      </c>
      <c r="OHY460" s="143">
        <f t="shared" ref="OHY460:OKJ460" si="311">OHY436</f>
        <v>0</v>
      </c>
      <c r="OHZ460" s="143">
        <f t="shared" si="311"/>
        <v>0</v>
      </c>
      <c r="OIA460" s="143">
        <f t="shared" si="311"/>
        <v>0</v>
      </c>
      <c r="OIB460" s="143">
        <f t="shared" si="311"/>
        <v>0</v>
      </c>
      <c r="OIC460" s="143">
        <f t="shared" si="311"/>
        <v>0</v>
      </c>
      <c r="OID460" s="143">
        <f t="shared" si="311"/>
        <v>0</v>
      </c>
      <c r="OIE460" s="143">
        <f t="shared" si="311"/>
        <v>0</v>
      </c>
      <c r="OIF460" s="143">
        <f t="shared" si="311"/>
        <v>0</v>
      </c>
      <c r="OIG460" s="143">
        <f t="shared" si="311"/>
        <v>0</v>
      </c>
      <c r="OIH460" s="143">
        <f t="shared" si="311"/>
        <v>0</v>
      </c>
      <c r="OII460" s="143">
        <f t="shared" si="311"/>
        <v>0</v>
      </c>
      <c r="OIJ460" s="143">
        <f t="shared" si="311"/>
        <v>0</v>
      </c>
      <c r="OIK460" s="143">
        <f t="shared" si="311"/>
        <v>0</v>
      </c>
      <c r="OIL460" s="143">
        <f t="shared" si="311"/>
        <v>0</v>
      </c>
      <c r="OIM460" s="143">
        <f t="shared" si="311"/>
        <v>0</v>
      </c>
      <c r="OIN460" s="143">
        <f t="shared" si="311"/>
        <v>0</v>
      </c>
      <c r="OIO460" s="143">
        <f t="shared" si="311"/>
        <v>0</v>
      </c>
      <c r="OIP460" s="143">
        <f t="shared" si="311"/>
        <v>0</v>
      </c>
      <c r="OIQ460" s="143">
        <f t="shared" si="311"/>
        <v>0</v>
      </c>
      <c r="OIR460" s="143">
        <f t="shared" si="311"/>
        <v>0</v>
      </c>
      <c r="OIS460" s="143">
        <f t="shared" si="311"/>
        <v>0</v>
      </c>
      <c r="OIT460" s="143">
        <f t="shared" si="311"/>
        <v>0</v>
      </c>
      <c r="OIU460" s="143">
        <f t="shared" si="311"/>
        <v>0</v>
      </c>
      <c r="OIV460" s="143">
        <f t="shared" si="311"/>
        <v>0</v>
      </c>
      <c r="OIW460" s="143">
        <f t="shared" si="311"/>
        <v>0</v>
      </c>
      <c r="OIX460" s="143">
        <f t="shared" si="311"/>
        <v>0</v>
      </c>
      <c r="OIY460" s="143">
        <f t="shared" si="311"/>
        <v>0</v>
      </c>
      <c r="OIZ460" s="143">
        <f t="shared" si="311"/>
        <v>0</v>
      </c>
      <c r="OJA460" s="143">
        <f t="shared" si="311"/>
        <v>0</v>
      </c>
      <c r="OJB460" s="143">
        <f t="shared" si="311"/>
        <v>0</v>
      </c>
      <c r="OJC460" s="143">
        <f t="shared" si="311"/>
        <v>0</v>
      </c>
      <c r="OJD460" s="143">
        <f t="shared" si="311"/>
        <v>0</v>
      </c>
      <c r="OJE460" s="143">
        <f t="shared" si="311"/>
        <v>0</v>
      </c>
      <c r="OJF460" s="143">
        <f t="shared" si="311"/>
        <v>0</v>
      </c>
      <c r="OJG460" s="143">
        <f t="shared" si="311"/>
        <v>0</v>
      </c>
      <c r="OJH460" s="143">
        <f t="shared" si="311"/>
        <v>0</v>
      </c>
      <c r="OJI460" s="143">
        <f t="shared" si="311"/>
        <v>0</v>
      </c>
      <c r="OJJ460" s="143">
        <f t="shared" si="311"/>
        <v>0</v>
      </c>
      <c r="OJK460" s="143">
        <f t="shared" si="311"/>
        <v>0</v>
      </c>
      <c r="OJL460" s="143">
        <f t="shared" si="311"/>
        <v>0</v>
      </c>
      <c r="OJM460" s="143">
        <f t="shared" si="311"/>
        <v>0</v>
      </c>
      <c r="OJN460" s="143">
        <f t="shared" si="311"/>
        <v>0</v>
      </c>
      <c r="OJO460" s="143">
        <f t="shared" si="311"/>
        <v>0</v>
      </c>
      <c r="OJP460" s="143">
        <f t="shared" si="311"/>
        <v>0</v>
      </c>
      <c r="OJQ460" s="143">
        <f t="shared" si="311"/>
        <v>0</v>
      </c>
      <c r="OJR460" s="143">
        <f t="shared" si="311"/>
        <v>0</v>
      </c>
      <c r="OJS460" s="143">
        <f t="shared" si="311"/>
        <v>0</v>
      </c>
      <c r="OJT460" s="143">
        <f t="shared" si="311"/>
        <v>0</v>
      </c>
      <c r="OJU460" s="143">
        <f t="shared" si="311"/>
        <v>0</v>
      </c>
      <c r="OJV460" s="143">
        <f t="shared" si="311"/>
        <v>0</v>
      </c>
      <c r="OJW460" s="143">
        <f t="shared" si="311"/>
        <v>0</v>
      </c>
      <c r="OJX460" s="143">
        <f t="shared" si="311"/>
        <v>0</v>
      </c>
      <c r="OJY460" s="143">
        <f t="shared" si="311"/>
        <v>0</v>
      </c>
      <c r="OJZ460" s="143">
        <f t="shared" si="311"/>
        <v>0</v>
      </c>
      <c r="OKA460" s="143">
        <f t="shared" si="311"/>
        <v>0</v>
      </c>
      <c r="OKB460" s="143">
        <f t="shared" si="311"/>
        <v>0</v>
      </c>
      <c r="OKC460" s="143">
        <f t="shared" si="311"/>
        <v>0</v>
      </c>
      <c r="OKD460" s="143">
        <f t="shared" si="311"/>
        <v>0</v>
      </c>
      <c r="OKE460" s="143">
        <f t="shared" si="311"/>
        <v>0</v>
      </c>
      <c r="OKF460" s="143">
        <f t="shared" si="311"/>
        <v>0</v>
      </c>
      <c r="OKG460" s="143">
        <f t="shared" si="311"/>
        <v>0</v>
      </c>
      <c r="OKH460" s="143">
        <f t="shared" si="311"/>
        <v>0</v>
      </c>
      <c r="OKI460" s="143">
        <f t="shared" si="311"/>
        <v>0</v>
      </c>
      <c r="OKJ460" s="143">
        <f t="shared" si="311"/>
        <v>0</v>
      </c>
      <c r="OKK460" s="143">
        <f t="shared" ref="OKK460:OMV460" si="312">OKK436</f>
        <v>0</v>
      </c>
      <c r="OKL460" s="143">
        <f t="shared" si="312"/>
        <v>0</v>
      </c>
      <c r="OKM460" s="143">
        <f t="shared" si="312"/>
        <v>0</v>
      </c>
      <c r="OKN460" s="143">
        <f t="shared" si="312"/>
        <v>0</v>
      </c>
      <c r="OKO460" s="143">
        <f t="shared" si="312"/>
        <v>0</v>
      </c>
      <c r="OKP460" s="143">
        <f t="shared" si="312"/>
        <v>0</v>
      </c>
      <c r="OKQ460" s="143">
        <f t="shared" si="312"/>
        <v>0</v>
      </c>
      <c r="OKR460" s="143">
        <f t="shared" si="312"/>
        <v>0</v>
      </c>
      <c r="OKS460" s="143">
        <f t="shared" si="312"/>
        <v>0</v>
      </c>
      <c r="OKT460" s="143">
        <f t="shared" si="312"/>
        <v>0</v>
      </c>
      <c r="OKU460" s="143">
        <f t="shared" si="312"/>
        <v>0</v>
      </c>
      <c r="OKV460" s="143">
        <f t="shared" si="312"/>
        <v>0</v>
      </c>
      <c r="OKW460" s="143">
        <f t="shared" si="312"/>
        <v>0</v>
      </c>
      <c r="OKX460" s="143">
        <f t="shared" si="312"/>
        <v>0</v>
      </c>
      <c r="OKY460" s="143">
        <f t="shared" si="312"/>
        <v>0</v>
      </c>
      <c r="OKZ460" s="143">
        <f t="shared" si="312"/>
        <v>0</v>
      </c>
      <c r="OLA460" s="143">
        <f t="shared" si="312"/>
        <v>0</v>
      </c>
      <c r="OLB460" s="143">
        <f t="shared" si="312"/>
        <v>0</v>
      </c>
      <c r="OLC460" s="143">
        <f t="shared" si="312"/>
        <v>0</v>
      </c>
      <c r="OLD460" s="143">
        <f t="shared" si="312"/>
        <v>0</v>
      </c>
      <c r="OLE460" s="143">
        <f t="shared" si="312"/>
        <v>0</v>
      </c>
      <c r="OLF460" s="143">
        <f t="shared" si="312"/>
        <v>0</v>
      </c>
      <c r="OLG460" s="143">
        <f t="shared" si="312"/>
        <v>0</v>
      </c>
      <c r="OLH460" s="143">
        <f t="shared" si="312"/>
        <v>0</v>
      </c>
      <c r="OLI460" s="143">
        <f t="shared" si="312"/>
        <v>0</v>
      </c>
      <c r="OLJ460" s="143">
        <f t="shared" si="312"/>
        <v>0</v>
      </c>
      <c r="OLK460" s="143">
        <f t="shared" si="312"/>
        <v>0</v>
      </c>
      <c r="OLL460" s="143">
        <f t="shared" si="312"/>
        <v>0</v>
      </c>
      <c r="OLM460" s="143">
        <f t="shared" si="312"/>
        <v>0</v>
      </c>
      <c r="OLN460" s="143">
        <f t="shared" si="312"/>
        <v>0</v>
      </c>
      <c r="OLO460" s="143">
        <f t="shared" si="312"/>
        <v>0</v>
      </c>
      <c r="OLP460" s="143">
        <f t="shared" si="312"/>
        <v>0</v>
      </c>
      <c r="OLQ460" s="143">
        <f t="shared" si="312"/>
        <v>0</v>
      </c>
      <c r="OLR460" s="143">
        <f t="shared" si="312"/>
        <v>0</v>
      </c>
      <c r="OLS460" s="143">
        <f t="shared" si="312"/>
        <v>0</v>
      </c>
      <c r="OLT460" s="143">
        <f t="shared" si="312"/>
        <v>0</v>
      </c>
      <c r="OLU460" s="143">
        <f t="shared" si="312"/>
        <v>0</v>
      </c>
      <c r="OLV460" s="143">
        <f t="shared" si="312"/>
        <v>0</v>
      </c>
      <c r="OLW460" s="143">
        <f t="shared" si="312"/>
        <v>0</v>
      </c>
      <c r="OLX460" s="143">
        <f t="shared" si="312"/>
        <v>0</v>
      </c>
      <c r="OLY460" s="143">
        <f t="shared" si="312"/>
        <v>0</v>
      </c>
      <c r="OLZ460" s="143">
        <f t="shared" si="312"/>
        <v>0</v>
      </c>
      <c r="OMA460" s="143">
        <f t="shared" si="312"/>
        <v>0</v>
      </c>
      <c r="OMB460" s="143">
        <f t="shared" si="312"/>
        <v>0</v>
      </c>
      <c r="OMC460" s="143">
        <f t="shared" si="312"/>
        <v>0</v>
      </c>
      <c r="OMD460" s="143">
        <f t="shared" si="312"/>
        <v>0</v>
      </c>
      <c r="OME460" s="143">
        <f t="shared" si="312"/>
        <v>0</v>
      </c>
      <c r="OMF460" s="143">
        <f t="shared" si="312"/>
        <v>0</v>
      </c>
      <c r="OMG460" s="143">
        <f t="shared" si="312"/>
        <v>0</v>
      </c>
      <c r="OMH460" s="143">
        <f t="shared" si="312"/>
        <v>0</v>
      </c>
      <c r="OMI460" s="143">
        <f t="shared" si="312"/>
        <v>0</v>
      </c>
      <c r="OMJ460" s="143">
        <f t="shared" si="312"/>
        <v>0</v>
      </c>
      <c r="OMK460" s="143">
        <f t="shared" si="312"/>
        <v>0</v>
      </c>
      <c r="OML460" s="143">
        <f t="shared" si="312"/>
        <v>0</v>
      </c>
      <c r="OMM460" s="143">
        <f t="shared" si="312"/>
        <v>0</v>
      </c>
      <c r="OMN460" s="143">
        <f t="shared" si="312"/>
        <v>0</v>
      </c>
      <c r="OMO460" s="143">
        <f t="shared" si="312"/>
        <v>0</v>
      </c>
      <c r="OMP460" s="143">
        <f t="shared" si="312"/>
        <v>0</v>
      </c>
      <c r="OMQ460" s="143">
        <f t="shared" si="312"/>
        <v>0</v>
      </c>
      <c r="OMR460" s="143">
        <f t="shared" si="312"/>
        <v>0</v>
      </c>
      <c r="OMS460" s="143">
        <f t="shared" si="312"/>
        <v>0</v>
      </c>
      <c r="OMT460" s="143">
        <f t="shared" si="312"/>
        <v>0</v>
      </c>
      <c r="OMU460" s="143">
        <f t="shared" si="312"/>
        <v>0</v>
      </c>
      <c r="OMV460" s="143">
        <f t="shared" si="312"/>
        <v>0</v>
      </c>
      <c r="OMW460" s="143">
        <f t="shared" ref="OMW460:OPH460" si="313">OMW436</f>
        <v>0</v>
      </c>
      <c r="OMX460" s="143">
        <f t="shared" si="313"/>
        <v>0</v>
      </c>
      <c r="OMY460" s="143">
        <f t="shared" si="313"/>
        <v>0</v>
      </c>
      <c r="OMZ460" s="143">
        <f t="shared" si="313"/>
        <v>0</v>
      </c>
      <c r="ONA460" s="143">
        <f t="shared" si="313"/>
        <v>0</v>
      </c>
      <c r="ONB460" s="143">
        <f t="shared" si="313"/>
        <v>0</v>
      </c>
      <c r="ONC460" s="143">
        <f t="shared" si="313"/>
        <v>0</v>
      </c>
      <c r="OND460" s="143">
        <f t="shared" si="313"/>
        <v>0</v>
      </c>
      <c r="ONE460" s="143">
        <f t="shared" si="313"/>
        <v>0</v>
      </c>
      <c r="ONF460" s="143">
        <f t="shared" si="313"/>
        <v>0</v>
      </c>
      <c r="ONG460" s="143">
        <f t="shared" si="313"/>
        <v>0</v>
      </c>
      <c r="ONH460" s="143">
        <f t="shared" si="313"/>
        <v>0</v>
      </c>
      <c r="ONI460" s="143">
        <f t="shared" si="313"/>
        <v>0</v>
      </c>
      <c r="ONJ460" s="143">
        <f t="shared" si="313"/>
        <v>0</v>
      </c>
      <c r="ONK460" s="143">
        <f t="shared" si="313"/>
        <v>0</v>
      </c>
      <c r="ONL460" s="143">
        <f t="shared" si="313"/>
        <v>0</v>
      </c>
      <c r="ONM460" s="143">
        <f t="shared" si="313"/>
        <v>0</v>
      </c>
      <c r="ONN460" s="143">
        <f t="shared" si="313"/>
        <v>0</v>
      </c>
      <c r="ONO460" s="143">
        <f t="shared" si="313"/>
        <v>0</v>
      </c>
      <c r="ONP460" s="143">
        <f t="shared" si="313"/>
        <v>0</v>
      </c>
      <c r="ONQ460" s="143">
        <f t="shared" si="313"/>
        <v>0</v>
      </c>
      <c r="ONR460" s="143">
        <f t="shared" si="313"/>
        <v>0</v>
      </c>
      <c r="ONS460" s="143">
        <f t="shared" si="313"/>
        <v>0</v>
      </c>
      <c r="ONT460" s="143">
        <f t="shared" si="313"/>
        <v>0</v>
      </c>
      <c r="ONU460" s="143">
        <f t="shared" si="313"/>
        <v>0</v>
      </c>
      <c r="ONV460" s="143">
        <f t="shared" si="313"/>
        <v>0</v>
      </c>
      <c r="ONW460" s="143">
        <f t="shared" si="313"/>
        <v>0</v>
      </c>
      <c r="ONX460" s="143">
        <f t="shared" si="313"/>
        <v>0</v>
      </c>
      <c r="ONY460" s="143">
        <f t="shared" si="313"/>
        <v>0</v>
      </c>
      <c r="ONZ460" s="143">
        <f t="shared" si="313"/>
        <v>0</v>
      </c>
      <c r="OOA460" s="143">
        <f t="shared" si="313"/>
        <v>0</v>
      </c>
      <c r="OOB460" s="143">
        <f t="shared" si="313"/>
        <v>0</v>
      </c>
      <c r="OOC460" s="143">
        <f t="shared" si="313"/>
        <v>0</v>
      </c>
      <c r="OOD460" s="143">
        <f t="shared" si="313"/>
        <v>0</v>
      </c>
      <c r="OOE460" s="143">
        <f t="shared" si="313"/>
        <v>0</v>
      </c>
      <c r="OOF460" s="143">
        <f t="shared" si="313"/>
        <v>0</v>
      </c>
      <c r="OOG460" s="143">
        <f t="shared" si="313"/>
        <v>0</v>
      </c>
      <c r="OOH460" s="143">
        <f t="shared" si="313"/>
        <v>0</v>
      </c>
      <c r="OOI460" s="143">
        <f t="shared" si="313"/>
        <v>0</v>
      </c>
      <c r="OOJ460" s="143">
        <f t="shared" si="313"/>
        <v>0</v>
      </c>
      <c r="OOK460" s="143">
        <f t="shared" si="313"/>
        <v>0</v>
      </c>
      <c r="OOL460" s="143">
        <f t="shared" si="313"/>
        <v>0</v>
      </c>
      <c r="OOM460" s="143">
        <f t="shared" si="313"/>
        <v>0</v>
      </c>
      <c r="OON460" s="143">
        <f t="shared" si="313"/>
        <v>0</v>
      </c>
      <c r="OOO460" s="143">
        <f t="shared" si="313"/>
        <v>0</v>
      </c>
      <c r="OOP460" s="143">
        <f t="shared" si="313"/>
        <v>0</v>
      </c>
      <c r="OOQ460" s="143">
        <f t="shared" si="313"/>
        <v>0</v>
      </c>
      <c r="OOR460" s="143">
        <f t="shared" si="313"/>
        <v>0</v>
      </c>
      <c r="OOS460" s="143">
        <f t="shared" si="313"/>
        <v>0</v>
      </c>
      <c r="OOT460" s="143">
        <f t="shared" si="313"/>
        <v>0</v>
      </c>
      <c r="OOU460" s="143">
        <f t="shared" si="313"/>
        <v>0</v>
      </c>
      <c r="OOV460" s="143">
        <f t="shared" si="313"/>
        <v>0</v>
      </c>
      <c r="OOW460" s="143">
        <f t="shared" si="313"/>
        <v>0</v>
      </c>
      <c r="OOX460" s="143">
        <f t="shared" si="313"/>
        <v>0</v>
      </c>
      <c r="OOY460" s="143">
        <f t="shared" si="313"/>
        <v>0</v>
      </c>
      <c r="OOZ460" s="143">
        <f t="shared" si="313"/>
        <v>0</v>
      </c>
      <c r="OPA460" s="143">
        <f t="shared" si="313"/>
        <v>0</v>
      </c>
      <c r="OPB460" s="143">
        <f t="shared" si="313"/>
        <v>0</v>
      </c>
      <c r="OPC460" s="143">
        <f t="shared" si="313"/>
        <v>0</v>
      </c>
      <c r="OPD460" s="143">
        <f t="shared" si="313"/>
        <v>0</v>
      </c>
      <c r="OPE460" s="143">
        <f t="shared" si="313"/>
        <v>0</v>
      </c>
      <c r="OPF460" s="143">
        <f t="shared" si="313"/>
        <v>0</v>
      </c>
      <c r="OPG460" s="143">
        <f t="shared" si="313"/>
        <v>0</v>
      </c>
      <c r="OPH460" s="143">
        <f t="shared" si="313"/>
        <v>0</v>
      </c>
      <c r="OPI460" s="143">
        <f t="shared" ref="OPI460:ORT460" si="314">OPI436</f>
        <v>0</v>
      </c>
      <c r="OPJ460" s="143">
        <f t="shared" si="314"/>
        <v>0</v>
      </c>
      <c r="OPK460" s="143">
        <f t="shared" si="314"/>
        <v>0</v>
      </c>
      <c r="OPL460" s="143">
        <f t="shared" si="314"/>
        <v>0</v>
      </c>
      <c r="OPM460" s="143">
        <f t="shared" si="314"/>
        <v>0</v>
      </c>
      <c r="OPN460" s="143">
        <f t="shared" si="314"/>
        <v>0</v>
      </c>
      <c r="OPO460" s="143">
        <f t="shared" si="314"/>
        <v>0</v>
      </c>
      <c r="OPP460" s="143">
        <f t="shared" si="314"/>
        <v>0</v>
      </c>
      <c r="OPQ460" s="143">
        <f t="shared" si="314"/>
        <v>0</v>
      </c>
      <c r="OPR460" s="143">
        <f t="shared" si="314"/>
        <v>0</v>
      </c>
      <c r="OPS460" s="143">
        <f t="shared" si="314"/>
        <v>0</v>
      </c>
      <c r="OPT460" s="143">
        <f t="shared" si="314"/>
        <v>0</v>
      </c>
      <c r="OPU460" s="143">
        <f t="shared" si="314"/>
        <v>0</v>
      </c>
      <c r="OPV460" s="143">
        <f t="shared" si="314"/>
        <v>0</v>
      </c>
      <c r="OPW460" s="143">
        <f t="shared" si="314"/>
        <v>0</v>
      </c>
      <c r="OPX460" s="143">
        <f t="shared" si="314"/>
        <v>0</v>
      </c>
      <c r="OPY460" s="143">
        <f t="shared" si="314"/>
        <v>0</v>
      </c>
      <c r="OPZ460" s="143">
        <f t="shared" si="314"/>
        <v>0</v>
      </c>
      <c r="OQA460" s="143">
        <f t="shared" si="314"/>
        <v>0</v>
      </c>
      <c r="OQB460" s="143">
        <f t="shared" si="314"/>
        <v>0</v>
      </c>
      <c r="OQC460" s="143">
        <f t="shared" si="314"/>
        <v>0</v>
      </c>
      <c r="OQD460" s="143">
        <f t="shared" si="314"/>
        <v>0</v>
      </c>
      <c r="OQE460" s="143">
        <f t="shared" si="314"/>
        <v>0</v>
      </c>
      <c r="OQF460" s="143">
        <f t="shared" si="314"/>
        <v>0</v>
      </c>
      <c r="OQG460" s="143">
        <f t="shared" si="314"/>
        <v>0</v>
      </c>
      <c r="OQH460" s="143">
        <f t="shared" si="314"/>
        <v>0</v>
      </c>
      <c r="OQI460" s="143">
        <f t="shared" si="314"/>
        <v>0</v>
      </c>
      <c r="OQJ460" s="143">
        <f t="shared" si="314"/>
        <v>0</v>
      </c>
      <c r="OQK460" s="143">
        <f t="shared" si="314"/>
        <v>0</v>
      </c>
      <c r="OQL460" s="143">
        <f t="shared" si="314"/>
        <v>0</v>
      </c>
      <c r="OQM460" s="143">
        <f t="shared" si="314"/>
        <v>0</v>
      </c>
      <c r="OQN460" s="143">
        <f t="shared" si="314"/>
        <v>0</v>
      </c>
      <c r="OQO460" s="143">
        <f t="shared" si="314"/>
        <v>0</v>
      </c>
      <c r="OQP460" s="143">
        <f t="shared" si="314"/>
        <v>0</v>
      </c>
      <c r="OQQ460" s="143">
        <f t="shared" si="314"/>
        <v>0</v>
      </c>
      <c r="OQR460" s="143">
        <f t="shared" si="314"/>
        <v>0</v>
      </c>
      <c r="OQS460" s="143">
        <f t="shared" si="314"/>
        <v>0</v>
      </c>
      <c r="OQT460" s="143">
        <f t="shared" si="314"/>
        <v>0</v>
      </c>
      <c r="OQU460" s="143">
        <f t="shared" si="314"/>
        <v>0</v>
      </c>
      <c r="OQV460" s="143">
        <f t="shared" si="314"/>
        <v>0</v>
      </c>
      <c r="OQW460" s="143">
        <f t="shared" si="314"/>
        <v>0</v>
      </c>
      <c r="OQX460" s="143">
        <f t="shared" si="314"/>
        <v>0</v>
      </c>
      <c r="OQY460" s="143">
        <f t="shared" si="314"/>
        <v>0</v>
      </c>
      <c r="OQZ460" s="143">
        <f t="shared" si="314"/>
        <v>0</v>
      </c>
      <c r="ORA460" s="143">
        <f t="shared" si="314"/>
        <v>0</v>
      </c>
      <c r="ORB460" s="143">
        <f t="shared" si="314"/>
        <v>0</v>
      </c>
      <c r="ORC460" s="143">
        <f t="shared" si="314"/>
        <v>0</v>
      </c>
      <c r="ORD460" s="143">
        <f t="shared" si="314"/>
        <v>0</v>
      </c>
      <c r="ORE460" s="143">
        <f t="shared" si="314"/>
        <v>0</v>
      </c>
      <c r="ORF460" s="143">
        <f t="shared" si="314"/>
        <v>0</v>
      </c>
      <c r="ORG460" s="143">
        <f t="shared" si="314"/>
        <v>0</v>
      </c>
      <c r="ORH460" s="143">
        <f t="shared" si="314"/>
        <v>0</v>
      </c>
      <c r="ORI460" s="143">
        <f t="shared" si="314"/>
        <v>0</v>
      </c>
      <c r="ORJ460" s="143">
        <f t="shared" si="314"/>
        <v>0</v>
      </c>
      <c r="ORK460" s="143">
        <f t="shared" si="314"/>
        <v>0</v>
      </c>
      <c r="ORL460" s="143">
        <f t="shared" si="314"/>
        <v>0</v>
      </c>
      <c r="ORM460" s="143">
        <f t="shared" si="314"/>
        <v>0</v>
      </c>
      <c r="ORN460" s="143">
        <f t="shared" si="314"/>
        <v>0</v>
      </c>
      <c r="ORO460" s="143">
        <f t="shared" si="314"/>
        <v>0</v>
      </c>
      <c r="ORP460" s="143">
        <f t="shared" si="314"/>
        <v>0</v>
      </c>
      <c r="ORQ460" s="143">
        <f t="shared" si="314"/>
        <v>0</v>
      </c>
      <c r="ORR460" s="143">
        <f t="shared" si="314"/>
        <v>0</v>
      </c>
      <c r="ORS460" s="143">
        <f t="shared" si="314"/>
        <v>0</v>
      </c>
      <c r="ORT460" s="143">
        <f t="shared" si="314"/>
        <v>0</v>
      </c>
      <c r="ORU460" s="143">
        <f t="shared" ref="ORU460:OUF460" si="315">ORU436</f>
        <v>0</v>
      </c>
      <c r="ORV460" s="143">
        <f t="shared" si="315"/>
        <v>0</v>
      </c>
      <c r="ORW460" s="143">
        <f t="shared" si="315"/>
        <v>0</v>
      </c>
      <c r="ORX460" s="143">
        <f t="shared" si="315"/>
        <v>0</v>
      </c>
      <c r="ORY460" s="143">
        <f t="shared" si="315"/>
        <v>0</v>
      </c>
      <c r="ORZ460" s="143">
        <f t="shared" si="315"/>
        <v>0</v>
      </c>
      <c r="OSA460" s="143">
        <f t="shared" si="315"/>
        <v>0</v>
      </c>
      <c r="OSB460" s="143">
        <f t="shared" si="315"/>
        <v>0</v>
      </c>
      <c r="OSC460" s="143">
        <f t="shared" si="315"/>
        <v>0</v>
      </c>
      <c r="OSD460" s="143">
        <f t="shared" si="315"/>
        <v>0</v>
      </c>
      <c r="OSE460" s="143">
        <f t="shared" si="315"/>
        <v>0</v>
      </c>
      <c r="OSF460" s="143">
        <f t="shared" si="315"/>
        <v>0</v>
      </c>
      <c r="OSG460" s="143">
        <f t="shared" si="315"/>
        <v>0</v>
      </c>
      <c r="OSH460" s="143">
        <f t="shared" si="315"/>
        <v>0</v>
      </c>
      <c r="OSI460" s="143">
        <f t="shared" si="315"/>
        <v>0</v>
      </c>
      <c r="OSJ460" s="143">
        <f t="shared" si="315"/>
        <v>0</v>
      </c>
      <c r="OSK460" s="143">
        <f t="shared" si="315"/>
        <v>0</v>
      </c>
      <c r="OSL460" s="143">
        <f t="shared" si="315"/>
        <v>0</v>
      </c>
      <c r="OSM460" s="143">
        <f t="shared" si="315"/>
        <v>0</v>
      </c>
      <c r="OSN460" s="143">
        <f t="shared" si="315"/>
        <v>0</v>
      </c>
      <c r="OSO460" s="143">
        <f t="shared" si="315"/>
        <v>0</v>
      </c>
      <c r="OSP460" s="143">
        <f t="shared" si="315"/>
        <v>0</v>
      </c>
      <c r="OSQ460" s="143">
        <f t="shared" si="315"/>
        <v>0</v>
      </c>
      <c r="OSR460" s="143">
        <f t="shared" si="315"/>
        <v>0</v>
      </c>
      <c r="OSS460" s="143">
        <f t="shared" si="315"/>
        <v>0</v>
      </c>
      <c r="OST460" s="143">
        <f t="shared" si="315"/>
        <v>0</v>
      </c>
      <c r="OSU460" s="143">
        <f t="shared" si="315"/>
        <v>0</v>
      </c>
      <c r="OSV460" s="143">
        <f t="shared" si="315"/>
        <v>0</v>
      </c>
      <c r="OSW460" s="143">
        <f t="shared" si="315"/>
        <v>0</v>
      </c>
      <c r="OSX460" s="143">
        <f t="shared" si="315"/>
        <v>0</v>
      </c>
      <c r="OSY460" s="143">
        <f t="shared" si="315"/>
        <v>0</v>
      </c>
      <c r="OSZ460" s="143">
        <f t="shared" si="315"/>
        <v>0</v>
      </c>
      <c r="OTA460" s="143">
        <f t="shared" si="315"/>
        <v>0</v>
      </c>
      <c r="OTB460" s="143">
        <f t="shared" si="315"/>
        <v>0</v>
      </c>
      <c r="OTC460" s="143">
        <f t="shared" si="315"/>
        <v>0</v>
      </c>
      <c r="OTD460" s="143">
        <f t="shared" si="315"/>
        <v>0</v>
      </c>
      <c r="OTE460" s="143">
        <f t="shared" si="315"/>
        <v>0</v>
      </c>
      <c r="OTF460" s="143">
        <f t="shared" si="315"/>
        <v>0</v>
      </c>
      <c r="OTG460" s="143">
        <f t="shared" si="315"/>
        <v>0</v>
      </c>
      <c r="OTH460" s="143">
        <f t="shared" si="315"/>
        <v>0</v>
      </c>
      <c r="OTI460" s="143">
        <f t="shared" si="315"/>
        <v>0</v>
      </c>
      <c r="OTJ460" s="143">
        <f t="shared" si="315"/>
        <v>0</v>
      </c>
      <c r="OTK460" s="143">
        <f t="shared" si="315"/>
        <v>0</v>
      </c>
      <c r="OTL460" s="143">
        <f t="shared" si="315"/>
        <v>0</v>
      </c>
      <c r="OTM460" s="143">
        <f t="shared" si="315"/>
        <v>0</v>
      </c>
      <c r="OTN460" s="143">
        <f t="shared" si="315"/>
        <v>0</v>
      </c>
      <c r="OTO460" s="143">
        <f t="shared" si="315"/>
        <v>0</v>
      </c>
      <c r="OTP460" s="143">
        <f t="shared" si="315"/>
        <v>0</v>
      </c>
      <c r="OTQ460" s="143">
        <f t="shared" si="315"/>
        <v>0</v>
      </c>
      <c r="OTR460" s="143">
        <f t="shared" si="315"/>
        <v>0</v>
      </c>
      <c r="OTS460" s="143">
        <f t="shared" si="315"/>
        <v>0</v>
      </c>
      <c r="OTT460" s="143">
        <f t="shared" si="315"/>
        <v>0</v>
      </c>
      <c r="OTU460" s="143">
        <f t="shared" si="315"/>
        <v>0</v>
      </c>
      <c r="OTV460" s="143">
        <f t="shared" si="315"/>
        <v>0</v>
      </c>
      <c r="OTW460" s="143">
        <f t="shared" si="315"/>
        <v>0</v>
      </c>
      <c r="OTX460" s="143">
        <f t="shared" si="315"/>
        <v>0</v>
      </c>
      <c r="OTY460" s="143">
        <f t="shared" si="315"/>
        <v>0</v>
      </c>
      <c r="OTZ460" s="143">
        <f t="shared" si="315"/>
        <v>0</v>
      </c>
      <c r="OUA460" s="143">
        <f t="shared" si="315"/>
        <v>0</v>
      </c>
      <c r="OUB460" s="143">
        <f t="shared" si="315"/>
        <v>0</v>
      </c>
      <c r="OUC460" s="143">
        <f t="shared" si="315"/>
        <v>0</v>
      </c>
      <c r="OUD460" s="143">
        <f t="shared" si="315"/>
        <v>0</v>
      </c>
      <c r="OUE460" s="143">
        <f t="shared" si="315"/>
        <v>0</v>
      </c>
      <c r="OUF460" s="143">
        <f t="shared" si="315"/>
        <v>0</v>
      </c>
      <c r="OUG460" s="143">
        <f t="shared" ref="OUG460:OWR460" si="316">OUG436</f>
        <v>0</v>
      </c>
      <c r="OUH460" s="143">
        <f t="shared" si="316"/>
        <v>0</v>
      </c>
      <c r="OUI460" s="143">
        <f t="shared" si="316"/>
        <v>0</v>
      </c>
      <c r="OUJ460" s="143">
        <f t="shared" si="316"/>
        <v>0</v>
      </c>
      <c r="OUK460" s="143">
        <f t="shared" si="316"/>
        <v>0</v>
      </c>
      <c r="OUL460" s="143">
        <f t="shared" si="316"/>
        <v>0</v>
      </c>
      <c r="OUM460" s="143">
        <f t="shared" si="316"/>
        <v>0</v>
      </c>
      <c r="OUN460" s="143">
        <f t="shared" si="316"/>
        <v>0</v>
      </c>
      <c r="OUO460" s="143">
        <f t="shared" si="316"/>
        <v>0</v>
      </c>
      <c r="OUP460" s="143">
        <f t="shared" si="316"/>
        <v>0</v>
      </c>
      <c r="OUQ460" s="143">
        <f t="shared" si="316"/>
        <v>0</v>
      </c>
      <c r="OUR460" s="143">
        <f t="shared" si="316"/>
        <v>0</v>
      </c>
      <c r="OUS460" s="143">
        <f t="shared" si="316"/>
        <v>0</v>
      </c>
      <c r="OUT460" s="143">
        <f t="shared" si="316"/>
        <v>0</v>
      </c>
      <c r="OUU460" s="143">
        <f t="shared" si="316"/>
        <v>0</v>
      </c>
      <c r="OUV460" s="143">
        <f t="shared" si="316"/>
        <v>0</v>
      </c>
      <c r="OUW460" s="143">
        <f t="shared" si="316"/>
        <v>0</v>
      </c>
      <c r="OUX460" s="143">
        <f t="shared" si="316"/>
        <v>0</v>
      </c>
      <c r="OUY460" s="143">
        <f t="shared" si="316"/>
        <v>0</v>
      </c>
      <c r="OUZ460" s="143">
        <f t="shared" si="316"/>
        <v>0</v>
      </c>
      <c r="OVA460" s="143">
        <f t="shared" si="316"/>
        <v>0</v>
      </c>
      <c r="OVB460" s="143">
        <f t="shared" si="316"/>
        <v>0</v>
      </c>
      <c r="OVC460" s="143">
        <f t="shared" si="316"/>
        <v>0</v>
      </c>
      <c r="OVD460" s="143">
        <f t="shared" si="316"/>
        <v>0</v>
      </c>
      <c r="OVE460" s="143">
        <f t="shared" si="316"/>
        <v>0</v>
      </c>
      <c r="OVF460" s="143">
        <f t="shared" si="316"/>
        <v>0</v>
      </c>
      <c r="OVG460" s="143">
        <f t="shared" si="316"/>
        <v>0</v>
      </c>
      <c r="OVH460" s="143">
        <f t="shared" si="316"/>
        <v>0</v>
      </c>
      <c r="OVI460" s="143">
        <f t="shared" si="316"/>
        <v>0</v>
      </c>
      <c r="OVJ460" s="143">
        <f t="shared" si="316"/>
        <v>0</v>
      </c>
      <c r="OVK460" s="143">
        <f t="shared" si="316"/>
        <v>0</v>
      </c>
      <c r="OVL460" s="143">
        <f t="shared" si="316"/>
        <v>0</v>
      </c>
      <c r="OVM460" s="143">
        <f t="shared" si="316"/>
        <v>0</v>
      </c>
      <c r="OVN460" s="143">
        <f t="shared" si="316"/>
        <v>0</v>
      </c>
      <c r="OVO460" s="143">
        <f t="shared" si="316"/>
        <v>0</v>
      </c>
      <c r="OVP460" s="143">
        <f t="shared" si="316"/>
        <v>0</v>
      </c>
      <c r="OVQ460" s="143">
        <f t="shared" si="316"/>
        <v>0</v>
      </c>
      <c r="OVR460" s="143">
        <f t="shared" si="316"/>
        <v>0</v>
      </c>
      <c r="OVS460" s="143">
        <f t="shared" si="316"/>
        <v>0</v>
      </c>
      <c r="OVT460" s="143">
        <f t="shared" si="316"/>
        <v>0</v>
      </c>
      <c r="OVU460" s="143">
        <f t="shared" si="316"/>
        <v>0</v>
      </c>
      <c r="OVV460" s="143">
        <f t="shared" si="316"/>
        <v>0</v>
      </c>
      <c r="OVW460" s="143">
        <f t="shared" si="316"/>
        <v>0</v>
      </c>
      <c r="OVX460" s="143">
        <f t="shared" si="316"/>
        <v>0</v>
      </c>
      <c r="OVY460" s="143">
        <f t="shared" si="316"/>
        <v>0</v>
      </c>
      <c r="OVZ460" s="143">
        <f t="shared" si="316"/>
        <v>0</v>
      </c>
      <c r="OWA460" s="143">
        <f t="shared" si="316"/>
        <v>0</v>
      </c>
      <c r="OWB460" s="143">
        <f t="shared" si="316"/>
        <v>0</v>
      </c>
      <c r="OWC460" s="143">
        <f t="shared" si="316"/>
        <v>0</v>
      </c>
      <c r="OWD460" s="143">
        <f t="shared" si="316"/>
        <v>0</v>
      </c>
      <c r="OWE460" s="143">
        <f t="shared" si="316"/>
        <v>0</v>
      </c>
      <c r="OWF460" s="143">
        <f t="shared" si="316"/>
        <v>0</v>
      </c>
      <c r="OWG460" s="143">
        <f t="shared" si="316"/>
        <v>0</v>
      </c>
      <c r="OWH460" s="143">
        <f t="shared" si="316"/>
        <v>0</v>
      </c>
      <c r="OWI460" s="143">
        <f t="shared" si="316"/>
        <v>0</v>
      </c>
      <c r="OWJ460" s="143">
        <f t="shared" si="316"/>
        <v>0</v>
      </c>
      <c r="OWK460" s="143">
        <f t="shared" si="316"/>
        <v>0</v>
      </c>
      <c r="OWL460" s="143">
        <f t="shared" si="316"/>
        <v>0</v>
      </c>
      <c r="OWM460" s="143">
        <f t="shared" si="316"/>
        <v>0</v>
      </c>
      <c r="OWN460" s="143">
        <f t="shared" si="316"/>
        <v>0</v>
      </c>
      <c r="OWO460" s="143">
        <f t="shared" si="316"/>
        <v>0</v>
      </c>
      <c r="OWP460" s="143">
        <f t="shared" si="316"/>
        <v>0</v>
      </c>
      <c r="OWQ460" s="143">
        <f t="shared" si="316"/>
        <v>0</v>
      </c>
      <c r="OWR460" s="143">
        <f t="shared" si="316"/>
        <v>0</v>
      </c>
      <c r="OWS460" s="143">
        <f t="shared" ref="OWS460:OZD460" si="317">OWS436</f>
        <v>0</v>
      </c>
      <c r="OWT460" s="143">
        <f t="shared" si="317"/>
        <v>0</v>
      </c>
      <c r="OWU460" s="143">
        <f t="shared" si="317"/>
        <v>0</v>
      </c>
      <c r="OWV460" s="143">
        <f t="shared" si="317"/>
        <v>0</v>
      </c>
      <c r="OWW460" s="143">
        <f t="shared" si="317"/>
        <v>0</v>
      </c>
      <c r="OWX460" s="143">
        <f t="shared" si="317"/>
        <v>0</v>
      </c>
      <c r="OWY460" s="143">
        <f t="shared" si="317"/>
        <v>0</v>
      </c>
      <c r="OWZ460" s="143">
        <f t="shared" si="317"/>
        <v>0</v>
      </c>
      <c r="OXA460" s="143">
        <f t="shared" si="317"/>
        <v>0</v>
      </c>
      <c r="OXB460" s="143">
        <f t="shared" si="317"/>
        <v>0</v>
      </c>
      <c r="OXC460" s="143">
        <f t="shared" si="317"/>
        <v>0</v>
      </c>
      <c r="OXD460" s="143">
        <f t="shared" si="317"/>
        <v>0</v>
      </c>
      <c r="OXE460" s="143">
        <f t="shared" si="317"/>
        <v>0</v>
      </c>
      <c r="OXF460" s="143">
        <f t="shared" si="317"/>
        <v>0</v>
      </c>
      <c r="OXG460" s="143">
        <f t="shared" si="317"/>
        <v>0</v>
      </c>
      <c r="OXH460" s="143">
        <f t="shared" si="317"/>
        <v>0</v>
      </c>
      <c r="OXI460" s="143">
        <f t="shared" si="317"/>
        <v>0</v>
      </c>
      <c r="OXJ460" s="143">
        <f t="shared" si="317"/>
        <v>0</v>
      </c>
      <c r="OXK460" s="143">
        <f t="shared" si="317"/>
        <v>0</v>
      </c>
      <c r="OXL460" s="143">
        <f t="shared" si="317"/>
        <v>0</v>
      </c>
      <c r="OXM460" s="143">
        <f t="shared" si="317"/>
        <v>0</v>
      </c>
      <c r="OXN460" s="143">
        <f t="shared" si="317"/>
        <v>0</v>
      </c>
      <c r="OXO460" s="143">
        <f t="shared" si="317"/>
        <v>0</v>
      </c>
      <c r="OXP460" s="143">
        <f t="shared" si="317"/>
        <v>0</v>
      </c>
      <c r="OXQ460" s="143">
        <f t="shared" si="317"/>
        <v>0</v>
      </c>
      <c r="OXR460" s="143">
        <f t="shared" si="317"/>
        <v>0</v>
      </c>
      <c r="OXS460" s="143">
        <f t="shared" si="317"/>
        <v>0</v>
      </c>
      <c r="OXT460" s="143">
        <f t="shared" si="317"/>
        <v>0</v>
      </c>
      <c r="OXU460" s="143">
        <f t="shared" si="317"/>
        <v>0</v>
      </c>
      <c r="OXV460" s="143">
        <f t="shared" si="317"/>
        <v>0</v>
      </c>
      <c r="OXW460" s="143">
        <f t="shared" si="317"/>
        <v>0</v>
      </c>
      <c r="OXX460" s="143">
        <f t="shared" si="317"/>
        <v>0</v>
      </c>
      <c r="OXY460" s="143">
        <f t="shared" si="317"/>
        <v>0</v>
      </c>
      <c r="OXZ460" s="143">
        <f t="shared" si="317"/>
        <v>0</v>
      </c>
      <c r="OYA460" s="143">
        <f t="shared" si="317"/>
        <v>0</v>
      </c>
      <c r="OYB460" s="143">
        <f t="shared" si="317"/>
        <v>0</v>
      </c>
      <c r="OYC460" s="143">
        <f t="shared" si="317"/>
        <v>0</v>
      </c>
      <c r="OYD460" s="143">
        <f t="shared" si="317"/>
        <v>0</v>
      </c>
      <c r="OYE460" s="143">
        <f t="shared" si="317"/>
        <v>0</v>
      </c>
      <c r="OYF460" s="143">
        <f t="shared" si="317"/>
        <v>0</v>
      </c>
      <c r="OYG460" s="143">
        <f t="shared" si="317"/>
        <v>0</v>
      </c>
      <c r="OYH460" s="143">
        <f t="shared" si="317"/>
        <v>0</v>
      </c>
      <c r="OYI460" s="143">
        <f t="shared" si="317"/>
        <v>0</v>
      </c>
      <c r="OYJ460" s="143">
        <f t="shared" si="317"/>
        <v>0</v>
      </c>
      <c r="OYK460" s="143">
        <f t="shared" si="317"/>
        <v>0</v>
      </c>
      <c r="OYL460" s="143">
        <f t="shared" si="317"/>
        <v>0</v>
      </c>
      <c r="OYM460" s="143">
        <f t="shared" si="317"/>
        <v>0</v>
      </c>
      <c r="OYN460" s="143">
        <f t="shared" si="317"/>
        <v>0</v>
      </c>
      <c r="OYO460" s="143">
        <f t="shared" si="317"/>
        <v>0</v>
      </c>
      <c r="OYP460" s="143">
        <f t="shared" si="317"/>
        <v>0</v>
      </c>
      <c r="OYQ460" s="143">
        <f t="shared" si="317"/>
        <v>0</v>
      </c>
      <c r="OYR460" s="143">
        <f t="shared" si="317"/>
        <v>0</v>
      </c>
      <c r="OYS460" s="143">
        <f t="shared" si="317"/>
        <v>0</v>
      </c>
      <c r="OYT460" s="143">
        <f t="shared" si="317"/>
        <v>0</v>
      </c>
      <c r="OYU460" s="143">
        <f t="shared" si="317"/>
        <v>0</v>
      </c>
      <c r="OYV460" s="143">
        <f t="shared" si="317"/>
        <v>0</v>
      </c>
      <c r="OYW460" s="143">
        <f t="shared" si="317"/>
        <v>0</v>
      </c>
      <c r="OYX460" s="143">
        <f t="shared" si="317"/>
        <v>0</v>
      </c>
      <c r="OYY460" s="143">
        <f t="shared" si="317"/>
        <v>0</v>
      </c>
      <c r="OYZ460" s="143">
        <f t="shared" si="317"/>
        <v>0</v>
      </c>
      <c r="OZA460" s="143">
        <f t="shared" si="317"/>
        <v>0</v>
      </c>
      <c r="OZB460" s="143">
        <f t="shared" si="317"/>
        <v>0</v>
      </c>
      <c r="OZC460" s="143">
        <f t="shared" si="317"/>
        <v>0</v>
      </c>
      <c r="OZD460" s="143">
        <f t="shared" si="317"/>
        <v>0</v>
      </c>
      <c r="OZE460" s="143">
        <f t="shared" ref="OZE460:PBP460" si="318">OZE436</f>
        <v>0</v>
      </c>
      <c r="OZF460" s="143">
        <f t="shared" si="318"/>
        <v>0</v>
      </c>
      <c r="OZG460" s="143">
        <f t="shared" si="318"/>
        <v>0</v>
      </c>
      <c r="OZH460" s="143">
        <f t="shared" si="318"/>
        <v>0</v>
      </c>
      <c r="OZI460" s="143">
        <f t="shared" si="318"/>
        <v>0</v>
      </c>
      <c r="OZJ460" s="143">
        <f t="shared" si="318"/>
        <v>0</v>
      </c>
      <c r="OZK460" s="143">
        <f t="shared" si="318"/>
        <v>0</v>
      </c>
      <c r="OZL460" s="143">
        <f t="shared" si="318"/>
        <v>0</v>
      </c>
      <c r="OZM460" s="143">
        <f t="shared" si="318"/>
        <v>0</v>
      </c>
      <c r="OZN460" s="143">
        <f t="shared" si="318"/>
        <v>0</v>
      </c>
      <c r="OZO460" s="143">
        <f t="shared" si="318"/>
        <v>0</v>
      </c>
      <c r="OZP460" s="143">
        <f t="shared" si="318"/>
        <v>0</v>
      </c>
      <c r="OZQ460" s="143">
        <f t="shared" si="318"/>
        <v>0</v>
      </c>
      <c r="OZR460" s="143">
        <f t="shared" si="318"/>
        <v>0</v>
      </c>
      <c r="OZS460" s="143">
        <f t="shared" si="318"/>
        <v>0</v>
      </c>
      <c r="OZT460" s="143">
        <f t="shared" si="318"/>
        <v>0</v>
      </c>
      <c r="OZU460" s="143">
        <f t="shared" si="318"/>
        <v>0</v>
      </c>
      <c r="OZV460" s="143">
        <f t="shared" si="318"/>
        <v>0</v>
      </c>
      <c r="OZW460" s="143">
        <f t="shared" si="318"/>
        <v>0</v>
      </c>
      <c r="OZX460" s="143">
        <f t="shared" si="318"/>
        <v>0</v>
      </c>
      <c r="OZY460" s="143">
        <f t="shared" si="318"/>
        <v>0</v>
      </c>
      <c r="OZZ460" s="143">
        <f t="shared" si="318"/>
        <v>0</v>
      </c>
      <c r="PAA460" s="143">
        <f t="shared" si="318"/>
        <v>0</v>
      </c>
      <c r="PAB460" s="143">
        <f t="shared" si="318"/>
        <v>0</v>
      </c>
      <c r="PAC460" s="143">
        <f t="shared" si="318"/>
        <v>0</v>
      </c>
      <c r="PAD460" s="143">
        <f t="shared" si="318"/>
        <v>0</v>
      </c>
      <c r="PAE460" s="143">
        <f t="shared" si="318"/>
        <v>0</v>
      </c>
      <c r="PAF460" s="143">
        <f t="shared" si="318"/>
        <v>0</v>
      </c>
      <c r="PAG460" s="143">
        <f t="shared" si="318"/>
        <v>0</v>
      </c>
      <c r="PAH460" s="143">
        <f t="shared" si="318"/>
        <v>0</v>
      </c>
      <c r="PAI460" s="143">
        <f t="shared" si="318"/>
        <v>0</v>
      </c>
      <c r="PAJ460" s="143">
        <f t="shared" si="318"/>
        <v>0</v>
      </c>
      <c r="PAK460" s="143">
        <f t="shared" si="318"/>
        <v>0</v>
      </c>
      <c r="PAL460" s="143">
        <f t="shared" si="318"/>
        <v>0</v>
      </c>
      <c r="PAM460" s="143">
        <f t="shared" si="318"/>
        <v>0</v>
      </c>
      <c r="PAN460" s="143">
        <f t="shared" si="318"/>
        <v>0</v>
      </c>
      <c r="PAO460" s="143">
        <f t="shared" si="318"/>
        <v>0</v>
      </c>
      <c r="PAP460" s="143">
        <f t="shared" si="318"/>
        <v>0</v>
      </c>
      <c r="PAQ460" s="143">
        <f t="shared" si="318"/>
        <v>0</v>
      </c>
      <c r="PAR460" s="143">
        <f t="shared" si="318"/>
        <v>0</v>
      </c>
      <c r="PAS460" s="143">
        <f t="shared" si="318"/>
        <v>0</v>
      </c>
      <c r="PAT460" s="143">
        <f t="shared" si="318"/>
        <v>0</v>
      </c>
      <c r="PAU460" s="143">
        <f t="shared" si="318"/>
        <v>0</v>
      </c>
      <c r="PAV460" s="143">
        <f t="shared" si="318"/>
        <v>0</v>
      </c>
      <c r="PAW460" s="143">
        <f t="shared" si="318"/>
        <v>0</v>
      </c>
      <c r="PAX460" s="143">
        <f t="shared" si="318"/>
        <v>0</v>
      </c>
      <c r="PAY460" s="143">
        <f t="shared" si="318"/>
        <v>0</v>
      </c>
      <c r="PAZ460" s="143">
        <f t="shared" si="318"/>
        <v>0</v>
      </c>
      <c r="PBA460" s="143">
        <f t="shared" si="318"/>
        <v>0</v>
      </c>
      <c r="PBB460" s="143">
        <f t="shared" si="318"/>
        <v>0</v>
      </c>
      <c r="PBC460" s="143">
        <f t="shared" si="318"/>
        <v>0</v>
      </c>
      <c r="PBD460" s="143">
        <f t="shared" si="318"/>
        <v>0</v>
      </c>
      <c r="PBE460" s="143">
        <f t="shared" si="318"/>
        <v>0</v>
      </c>
      <c r="PBF460" s="143">
        <f t="shared" si="318"/>
        <v>0</v>
      </c>
      <c r="PBG460" s="143">
        <f t="shared" si="318"/>
        <v>0</v>
      </c>
      <c r="PBH460" s="143">
        <f t="shared" si="318"/>
        <v>0</v>
      </c>
      <c r="PBI460" s="143">
        <f t="shared" si="318"/>
        <v>0</v>
      </c>
      <c r="PBJ460" s="143">
        <f t="shared" si="318"/>
        <v>0</v>
      </c>
      <c r="PBK460" s="143">
        <f t="shared" si="318"/>
        <v>0</v>
      </c>
      <c r="PBL460" s="143">
        <f t="shared" si="318"/>
        <v>0</v>
      </c>
      <c r="PBM460" s="143">
        <f t="shared" si="318"/>
        <v>0</v>
      </c>
      <c r="PBN460" s="143">
        <f t="shared" si="318"/>
        <v>0</v>
      </c>
      <c r="PBO460" s="143">
        <f t="shared" si="318"/>
        <v>0</v>
      </c>
      <c r="PBP460" s="143">
        <f t="shared" si="318"/>
        <v>0</v>
      </c>
      <c r="PBQ460" s="143">
        <f t="shared" ref="PBQ460:PEB460" si="319">PBQ436</f>
        <v>0</v>
      </c>
      <c r="PBR460" s="143">
        <f t="shared" si="319"/>
        <v>0</v>
      </c>
      <c r="PBS460" s="143">
        <f t="shared" si="319"/>
        <v>0</v>
      </c>
      <c r="PBT460" s="143">
        <f t="shared" si="319"/>
        <v>0</v>
      </c>
      <c r="PBU460" s="143">
        <f t="shared" si="319"/>
        <v>0</v>
      </c>
      <c r="PBV460" s="143">
        <f t="shared" si="319"/>
        <v>0</v>
      </c>
      <c r="PBW460" s="143">
        <f t="shared" si="319"/>
        <v>0</v>
      </c>
      <c r="PBX460" s="143">
        <f t="shared" si="319"/>
        <v>0</v>
      </c>
      <c r="PBY460" s="143">
        <f t="shared" si="319"/>
        <v>0</v>
      </c>
      <c r="PBZ460" s="143">
        <f t="shared" si="319"/>
        <v>0</v>
      </c>
      <c r="PCA460" s="143">
        <f t="shared" si="319"/>
        <v>0</v>
      </c>
      <c r="PCB460" s="143">
        <f t="shared" si="319"/>
        <v>0</v>
      </c>
      <c r="PCC460" s="143">
        <f t="shared" si="319"/>
        <v>0</v>
      </c>
      <c r="PCD460" s="143">
        <f t="shared" si="319"/>
        <v>0</v>
      </c>
      <c r="PCE460" s="143">
        <f t="shared" si="319"/>
        <v>0</v>
      </c>
      <c r="PCF460" s="143">
        <f t="shared" si="319"/>
        <v>0</v>
      </c>
      <c r="PCG460" s="143">
        <f t="shared" si="319"/>
        <v>0</v>
      </c>
      <c r="PCH460" s="143">
        <f t="shared" si="319"/>
        <v>0</v>
      </c>
      <c r="PCI460" s="143">
        <f t="shared" si="319"/>
        <v>0</v>
      </c>
      <c r="PCJ460" s="143">
        <f t="shared" si="319"/>
        <v>0</v>
      </c>
      <c r="PCK460" s="143">
        <f t="shared" si="319"/>
        <v>0</v>
      </c>
      <c r="PCL460" s="143">
        <f t="shared" si="319"/>
        <v>0</v>
      </c>
      <c r="PCM460" s="143">
        <f t="shared" si="319"/>
        <v>0</v>
      </c>
      <c r="PCN460" s="143">
        <f t="shared" si="319"/>
        <v>0</v>
      </c>
      <c r="PCO460" s="143">
        <f t="shared" si="319"/>
        <v>0</v>
      </c>
      <c r="PCP460" s="143">
        <f t="shared" si="319"/>
        <v>0</v>
      </c>
      <c r="PCQ460" s="143">
        <f t="shared" si="319"/>
        <v>0</v>
      </c>
      <c r="PCR460" s="143">
        <f t="shared" si="319"/>
        <v>0</v>
      </c>
      <c r="PCS460" s="143">
        <f t="shared" si="319"/>
        <v>0</v>
      </c>
      <c r="PCT460" s="143">
        <f t="shared" si="319"/>
        <v>0</v>
      </c>
      <c r="PCU460" s="143">
        <f t="shared" si="319"/>
        <v>0</v>
      </c>
      <c r="PCV460" s="143">
        <f t="shared" si="319"/>
        <v>0</v>
      </c>
      <c r="PCW460" s="143">
        <f t="shared" si="319"/>
        <v>0</v>
      </c>
      <c r="PCX460" s="143">
        <f t="shared" si="319"/>
        <v>0</v>
      </c>
      <c r="PCY460" s="143">
        <f t="shared" si="319"/>
        <v>0</v>
      </c>
      <c r="PCZ460" s="143">
        <f t="shared" si="319"/>
        <v>0</v>
      </c>
      <c r="PDA460" s="143">
        <f t="shared" si="319"/>
        <v>0</v>
      </c>
      <c r="PDB460" s="143">
        <f t="shared" si="319"/>
        <v>0</v>
      </c>
      <c r="PDC460" s="143">
        <f t="shared" si="319"/>
        <v>0</v>
      </c>
      <c r="PDD460" s="143">
        <f t="shared" si="319"/>
        <v>0</v>
      </c>
      <c r="PDE460" s="143">
        <f t="shared" si="319"/>
        <v>0</v>
      </c>
      <c r="PDF460" s="143">
        <f t="shared" si="319"/>
        <v>0</v>
      </c>
      <c r="PDG460" s="143">
        <f t="shared" si="319"/>
        <v>0</v>
      </c>
      <c r="PDH460" s="143">
        <f t="shared" si="319"/>
        <v>0</v>
      </c>
      <c r="PDI460" s="143">
        <f t="shared" si="319"/>
        <v>0</v>
      </c>
      <c r="PDJ460" s="143">
        <f t="shared" si="319"/>
        <v>0</v>
      </c>
      <c r="PDK460" s="143">
        <f t="shared" si="319"/>
        <v>0</v>
      </c>
      <c r="PDL460" s="143">
        <f t="shared" si="319"/>
        <v>0</v>
      </c>
      <c r="PDM460" s="143">
        <f t="shared" si="319"/>
        <v>0</v>
      </c>
      <c r="PDN460" s="143">
        <f t="shared" si="319"/>
        <v>0</v>
      </c>
      <c r="PDO460" s="143">
        <f t="shared" si="319"/>
        <v>0</v>
      </c>
      <c r="PDP460" s="143">
        <f t="shared" si="319"/>
        <v>0</v>
      </c>
      <c r="PDQ460" s="143">
        <f t="shared" si="319"/>
        <v>0</v>
      </c>
      <c r="PDR460" s="143">
        <f t="shared" si="319"/>
        <v>0</v>
      </c>
      <c r="PDS460" s="143">
        <f t="shared" si="319"/>
        <v>0</v>
      </c>
      <c r="PDT460" s="143">
        <f t="shared" si="319"/>
        <v>0</v>
      </c>
      <c r="PDU460" s="143">
        <f t="shared" si="319"/>
        <v>0</v>
      </c>
      <c r="PDV460" s="143">
        <f t="shared" si="319"/>
        <v>0</v>
      </c>
      <c r="PDW460" s="143">
        <f t="shared" si="319"/>
        <v>0</v>
      </c>
      <c r="PDX460" s="143">
        <f t="shared" si="319"/>
        <v>0</v>
      </c>
      <c r="PDY460" s="143">
        <f t="shared" si="319"/>
        <v>0</v>
      </c>
      <c r="PDZ460" s="143">
        <f t="shared" si="319"/>
        <v>0</v>
      </c>
      <c r="PEA460" s="143">
        <f t="shared" si="319"/>
        <v>0</v>
      </c>
      <c r="PEB460" s="143">
        <f t="shared" si="319"/>
        <v>0</v>
      </c>
      <c r="PEC460" s="143">
        <f t="shared" ref="PEC460:PGN460" si="320">PEC436</f>
        <v>0</v>
      </c>
      <c r="PED460" s="143">
        <f t="shared" si="320"/>
        <v>0</v>
      </c>
      <c r="PEE460" s="143">
        <f t="shared" si="320"/>
        <v>0</v>
      </c>
      <c r="PEF460" s="143">
        <f t="shared" si="320"/>
        <v>0</v>
      </c>
      <c r="PEG460" s="143">
        <f t="shared" si="320"/>
        <v>0</v>
      </c>
      <c r="PEH460" s="143">
        <f t="shared" si="320"/>
        <v>0</v>
      </c>
      <c r="PEI460" s="143">
        <f t="shared" si="320"/>
        <v>0</v>
      </c>
      <c r="PEJ460" s="143">
        <f t="shared" si="320"/>
        <v>0</v>
      </c>
      <c r="PEK460" s="143">
        <f t="shared" si="320"/>
        <v>0</v>
      </c>
      <c r="PEL460" s="143">
        <f t="shared" si="320"/>
        <v>0</v>
      </c>
      <c r="PEM460" s="143">
        <f t="shared" si="320"/>
        <v>0</v>
      </c>
      <c r="PEN460" s="143">
        <f t="shared" si="320"/>
        <v>0</v>
      </c>
      <c r="PEO460" s="143">
        <f t="shared" si="320"/>
        <v>0</v>
      </c>
      <c r="PEP460" s="143">
        <f t="shared" si="320"/>
        <v>0</v>
      </c>
      <c r="PEQ460" s="143">
        <f t="shared" si="320"/>
        <v>0</v>
      </c>
      <c r="PER460" s="143">
        <f t="shared" si="320"/>
        <v>0</v>
      </c>
      <c r="PES460" s="143">
        <f t="shared" si="320"/>
        <v>0</v>
      </c>
      <c r="PET460" s="143">
        <f t="shared" si="320"/>
        <v>0</v>
      </c>
      <c r="PEU460" s="143">
        <f t="shared" si="320"/>
        <v>0</v>
      </c>
      <c r="PEV460" s="143">
        <f t="shared" si="320"/>
        <v>0</v>
      </c>
      <c r="PEW460" s="143">
        <f t="shared" si="320"/>
        <v>0</v>
      </c>
      <c r="PEX460" s="143">
        <f t="shared" si="320"/>
        <v>0</v>
      </c>
      <c r="PEY460" s="143">
        <f t="shared" si="320"/>
        <v>0</v>
      </c>
      <c r="PEZ460" s="143">
        <f t="shared" si="320"/>
        <v>0</v>
      </c>
      <c r="PFA460" s="143">
        <f t="shared" si="320"/>
        <v>0</v>
      </c>
      <c r="PFB460" s="143">
        <f t="shared" si="320"/>
        <v>0</v>
      </c>
      <c r="PFC460" s="143">
        <f t="shared" si="320"/>
        <v>0</v>
      </c>
      <c r="PFD460" s="143">
        <f t="shared" si="320"/>
        <v>0</v>
      </c>
      <c r="PFE460" s="143">
        <f t="shared" si="320"/>
        <v>0</v>
      </c>
      <c r="PFF460" s="143">
        <f t="shared" si="320"/>
        <v>0</v>
      </c>
      <c r="PFG460" s="143">
        <f t="shared" si="320"/>
        <v>0</v>
      </c>
      <c r="PFH460" s="143">
        <f t="shared" si="320"/>
        <v>0</v>
      </c>
      <c r="PFI460" s="143">
        <f t="shared" si="320"/>
        <v>0</v>
      </c>
      <c r="PFJ460" s="143">
        <f t="shared" si="320"/>
        <v>0</v>
      </c>
      <c r="PFK460" s="143">
        <f t="shared" si="320"/>
        <v>0</v>
      </c>
      <c r="PFL460" s="143">
        <f t="shared" si="320"/>
        <v>0</v>
      </c>
      <c r="PFM460" s="143">
        <f t="shared" si="320"/>
        <v>0</v>
      </c>
      <c r="PFN460" s="143">
        <f t="shared" si="320"/>
        <v>0</v>
      </c>
      <c r="PFO460" s="143">
        <f t="shared" si="320"/>
        <v>0</v>
      </c>
      <c r="PFP460" s="143">
        <f t="shared" si="320"/>
        <v>0</v>
      </c>
      <c r="PFQ460" s="143">
        <f t="shared" si="320"/>
        <v>0</v>
      </c>
      <c r="PFR460" s="143">
        <f t="shared" si="320"/>
        <v>0</v>
      </c>
      <c r="PFS460" s="143">
        <f t="shared" si="320"/>
        <v>0</v>
      </c>
      <c r="PFT460" s="143">
        <f t="shared" si="320"/>
        <v>0</v>
      </c>
      <c r="PFU460" s="143">
        <f t="shared" si="320"/>
        <v>0</v>
      </c>
      <c r="PFV460" s="143">
        <f t="shared" si="320"/>
        <v>0</v>
      </c>
      <c r="PFW460" s="143">
        <f t="shared" si="320"/>
        <v>0</v>
      </c>
      <c r="PFX460" s="143">
        <f t="shared" si="320"/>
        <v>0</v>
      </c>
      <c r="PFY460" s="143">
        <f t="shared" si="320"/>
        <v>0</v>
      </c>
      <c r="PFZ460" s="143">
        <f t="shared" si="320"/>
        <v>0</v>
      </c>
      <c r="PGA460" s="143">
        <f t="shared" si="320"/>
        <v>0</v>
      </c>
      <c r="PGB460" s="143">
        <f t="shared" si="320"/>
        <v>0</v>
      </c>
      <c r="PGC460" s="143">
        <f t="shared" si="320"/>
        <v>0</v>
      </c>
      <c r="PGD460" s="143">
        <f t="shared" si="320"/>
        <v>0</v>
      </c>
      <c r="PGE460" s="143">
        <f t="shared" si="320"/>
        <v>0</v>
      </c>
      <c r="PGF460" s="143">
        <f t="shared" si="320"/>
        <v>0</v>
      </c>
      <c r="PGG460" s="143">
        <f t="shared" si="320"/>
        <v>0</v>
      </c>
      <c r="PGH460" s="143">
        <f t="shared" si="320"/>
        <v>0</v>
      </c>
      <c r="PGI460" s="143">
        <f t="shared" si="320"/>
        <v>0</v>
      </c>
      <c r="PGJ460" s="143">
        <f t="shared" si="320"/>
        <v>0</v>
      </c>
      <c r="PGK460" s="143">
        <f t="shared" si="320"/>
        <v>0</v>
      </c>
      <c r="PGL460" s="143">
        <f t="shared" si="320"/>
        <v>0</v>
      </c>
      <c r="PGM460" s="143">
        <f t="shared" si="320"/>
        <v>0</v>
      </c>
      <c r="PGN460" s="143">
        <f t="shared" si="320"/>
        <v>0</v>
      </c>
      <c r="PGO460" s="143">
        <f t="shared" ref="PGO460:PIZ460" si="321">PGO436</f>
        <v>0</v>
      </c>
      <c r="PGP460" s="143">
        <f t="shared" si="321"/>
        <v>0</v>
      </c>
      <c r="PGQ460" s="143">
        <f t="shared" si="321"/>
        <v>0</v>
      </c>
      <c r="PGR460" s="143">
        <f t="shared" si="321"/>
        <v>0</v>
      </c>
      <c r="PGS460" s="143">
        <f t="shared" si="321"/>
        <v>0</v>
      </c>
      <c r="PGT460" s="143">
        <f t="shared" si="321"/>
        <v>0</v>
      </c>
      <c r="PGU460" s="143">
        <f t="shared" si="321"/>
        <v>0</v>
      </c>
      <c r="PGV460" s="143">
        <f t="shared" si="321"/>
        <v>0</v>
      </c>
      <c r="PGW460" s="143">
        <f t="shared" si="321"/>
        <v>0</v>
      </c>
      <c r="PGX460" s="143">
        <f t="shared" si="321"/>
        <v>0</v>
      </c>
      <c r="PGY460" s="143">
        <f t="shared" si="321"/>
        <v>0</v>
      </c>
      <c r="PGZ460" s="143">
        <f t="shared" si="321"/>
        <v>0</v>
      </c>
      <c r="PHA460" s="143">
        <f t="shared" si="321"/>
        <v>0</v>
      </c>
      <c r="PHB460" s="143">
        <f t="shared" si="321"/>
        <v>0</v>
      </c>
      <c r="PHC460" s="143">
        <f t="shared" si="321"/>
        <v>0</v>
      </c>
      <c r="PHD460" s="143">
        <f t="shared" si="321"/>
        <v>0</v>
      </c>
      <c r="PHE460" s="143">
        <f t="shared" si="321"/>
        <v>0</v>
      </c>
      <c r="PHF460" s="143">
        <f t="shared" si="321"/>
        <v>0</v>
      </c>
      <c r="PHG460" s="143">
        <f t="shared" si="321"/>
        <v>0</v>
      </c>
      <c r="PHH460" s="143">
        <f t="shared" si="321"/>
        <v>0</v>
      </c>
      <c r="PHI460" s="143">
        <f t="shared" si="321"/>
        <v>0</v>
      </c>
      <c r="PHJ460" s="143">
        <f t="shared" si="321"/>
        <v>0</v>
      </c>
      <c r="PHK460" s="143">
        <f t="shared" si="321"/>
        <v>0</v>
      </c>
      <c r="PHL460" s="143">
        <f t="shared" si="321"/>
        <v>0</v>
      </c>
      <c r="PHM460" s="143">
        <f t="shared" si="321"/>
        <v>0</v>
      </c>
      <c r="PHN460" s="143">
        <f t="shared" si="321"/>
        <v>0</v>
      </c>
      <c r="PHO460" s="143">
        <f t="shared" si="321"/>
        <v>0</v>
      </c>
      <c r="PHP460" s="143">
        <f t="shared" si="321"/>
        <v>0</v>
      </c>
      <c r="PHQ460" s="143">
        <f t="shared" si="321"/>
        <v>0</v>
      </c>
      <c r="PHR460" s="143">
        <f t="shared" si="321"/>
        <v>0</v>
      </c>
      <c r="PHS460" s="143">
        <f t="shared" si="321"/>
        <v>0</v>
      </c>
      <c r="PHT460" s="143">
        <f t="shared" si="321"/>
        <v>0</v>
      </c>
      <c r="PHU460" s="143">
        <f t="shared" si="321"/>
        <v>0</v>
      </c>
      <c r="PHV460" s="143">
        <f t="shared" si="321"/>
        <v>0</v>
      </c>
      <c r="PHW460" s="143">
        <f t="shared" si="321"/>
        <v>0</v>
      </c>
      <c r="PHX460" s="143">
        <f t="shared" si="321"/>
        <v>0</v>
      </c>
      <c r="PHY460" s="143">
        <f t="shared" si="321"/>
        <v>0</v>
      </c>
      <c r="PHZ460" s="143">
        <f t="shared" si="321"/>
        <v>0</v>
      </c>
      <c r="PIA460" s="143">
        <f t="shared" si="321"/>
        <v>0</v>
      </c>
      <c r="PIB460" s="143">
        <f t="shared" si="321"/>
        <v>0</v>
      </c>
      <c r="PIC460" s="143">
        <f t="shared" si="321"/>
        <v>0</v>
      </c>
      <c r="PID460" s="143">
        <f t="shared" si="321"/>
        <v>0</v>
      </c>
      <c r="PIE460" s="143">
        <f t="shared" si="321"/>
        <v>0</v>
      </c>
      <c r="PIF460" s="143">
        <f t="shared" si="321"/>
        <v>0</v>
      </c>
      <c r="PIG460" s="143">
        <f t="shared" si="321"/>
        <v>0</v>
      </c>
      <c r="PIH460" s="143">
        <f t="shared" si="321"/>
        <v>0</v>
      </c>
      <c r="PII460" s="143">
        <f t="shared" si="321"/>
        <v>0</v>
      </c>
      <c r="PIJ460" s="143">
        <f t="shared" si="321"/>
        <v>0</v>
      </c>
      <c r="PIK460" s="143">
        <f t="shared" si="321"/>
        <v>0</v>
      </c>
      <c r="PIL460" s="143">
        <f t="shared" si="321"/>
        <v>0</v>
      </c>
      <c r="PIM460" s="143">
        <f t="shared" si="321"/>
        <v>0</v>
      </c>
      <c r="PIN460" s="143">
        <f t="shared" si="321"/>
        <v>0</v>
      </c>
      <c r="PIO460" s="143">
        <f t="shared" si="321"/>
        <v>0</v>
      </c>
      <c r="PIP460" s="143">
        <f t="shared" si="321"/>
        <v>0</v>
      </c>
      <c r="PIQ460" s="143">
        <f t="shared" si="321"/>
        <v>0</v>
      </c>
      <c r="PIR460" s="143">
        <f t="shared" si="321"/>
        <v>0</v>
      </c>
      <c r="PIS460" s="143">
        <f t="shared" si="321"/>
        <v>0</v>
      </c>
      <c r="PIT460" s="143">
        <f t="shared" si="321"/>
        <v>0</v>
      </c>
      <c r="PIU460" s="143">
        <f t="shared" si="321"/>
        <v>0</v>
      </c>
      <c r="PIV460" s="143">
        <f t="shared" si="321"/>
        <v>0</v>
      </c>
      <c r="PIW460" s="143">
        <f t="shared" si="321"/>
        <v>0</v>
      </c>
      <c r="PIX460" s="143">
        <f t="shared" si="321"/>
        <v>0</v>
      </c>
      <c r="PIY460" s="143">
        <f t="shared" si="321"/>
        <v>0</v>
      </c>
      <c r="PIZ460" s="143">
        <f t="shared" si="321"/>
        <v>0</v>
      </c>
      <c r="PJA460" s="143">
        <f t="shared" ref="PJA460:PLL460" si="322">PJA436</f>
        <v>0</v>
      </c>
      <c r="PJB460" s="143">
        <f t="shared" si="322"/>
        <v>0</v>
      </c>
      <c r="PJC460" s="143">
        <f t="shared" si="322"/>
        <v>0</v>
      </c>
      <c r="PJD460" s="143">
        <f t="shared" si="322"/>
        <v>0</v>
      </c>
      <c r="PJE460" s="143">
        <f t="shared" si="322"/>
        <v>0</v>
      </c>
      <c r="PJF460" s="143">
        <f t="shared" si="322"/>
        <v>0</v>
      </c>
      <c r="PJG460" s="143">
        <f t="shared" si="322"/>
        <v>0</v>
      </c>
      <c r="PJH460" s="143">
        <f t="shared" si="322"/>
        <v>0</v>
      </c>
      <c r="PJI460" s="143">
        <f t="shared" si="322"/>
        <v>0</v>
      </c>
      <c r="PJJ460" s="143">
        <f t="shared" si="322"/>
        <v>0</v>
      </c>
      <c r="PJK460" s="143">
        <f t="shared" si="322"/>
        <v>0</v>
      </c>
      <c r="PJL460" s="143">
        <f t="shared" si="322"/>
        <v>0</v>
      </c>
      <c r="PJM460" s="143">
        <f t="shared" si="322"/>
        <v>0</v>
      </c>
      <c r="PJN460" s="143">
        <f t="shared" si="322"/>
        <v>0</v>
      </c>
      <c r="PJO460" s="143">
        <f t="shared" si="322"/>
        <v>0</v>
      </c>
      <c r="PJP460" s="143">
        <f t="shared" si="322"/>
        <v>0</v>
      </c>
      <c r="PJQ460" s="143">
        <f t="shared" si="322"/>
        <v>0</v>
      </c>
      <c r="PJR460" s="143">
        <f t="shared" si="322"/>
        <v>0</v>
      </c>
      <c r="PJS460" s="143">
        <f t="shared" si="322"/>
        <v>0</v>
      </c>
      <c r="PJT460" s="143">
        <f t="shared" si="322"/>
        <v>0</v>
      </c>
      <c r="PJU460" s="143">
        <f t="shared" si="322"/>
        <v>0</v>
      </c>
      <c r="PJV460" s="143">
        <f t="shared" si="322"/>
        <v>0</v>
      </c>
      <c r="PJW460" s="143">
        <f t="shared" si="322"/>
        <v>0</v>
      </c>
      <c r="PJX460" s="143">
        <f t="shared" si="322"/>
        <v>0</v>
      </c>
      <c r="PJY460" s="143">
        <f t="shared" si="322"/>
        <v>0</v>
      </c>
      <c r="PJZ460" s="143">
        <f t="shared" si="322"/>
        <v>0</v>
      </c>
      <c r="PKA460" s="143">
        <f t="shared" si="322"/>
        <v>0</v>
      </c>
      <c r="PKB460" s="143">
        <f t="shared" si="322"/>
        <v>0</v>
      </c>
      <c r="PKC460" s="143">
        <f t="shared" si="322"/>
        <v>0</v>
      </c>
      <c r="PKD460" s="143">
        <f t="shared" si="322"/>
        <v>0</v>
      </c>
      <c r="PKE460" s="143">
        <f t="shared" si="322"/>
        <v>0</v>
      </c>
      <c r="PKF460" s="143">
        <f t="shared" si="322"/>
        <v>0</v>
      </c>
      <c r="PKG460" s="143">
        <f t="shared" si="322"/>
        <v>0</v>
      </c>
      <c r="PKH460" s="143">
        <f t="shared" si="322"/>
        <v>0</v>
      </c>
      <c r="PKI460" s="143">
        <f t="shared" si="322"/>
        <v>0</v>
      </c>
      <c r="PKJ460" s="143">
        <f t="shared" si="322"/>
        <v>0</v>
      </c>
      <c r="PKK460" s="143">
        <f t="shared" si="322"/>
        <v>0</v>
      </c>
      <c r="PKL460" s="143">
        <f t="shared" si="322"/>
        <v>0</v>
      </c>
      <c r="PKM460" s="143">
        <f t="shared" si="322"/>
        <v>0</v>
      </c>
      <c r="PKN460" s="143">
        <f t="shared" si="322"/>
        <v>0</v>
      </c>
      <c r="PKO460" s="143">
        <f t="shared" si="322"/>
        <v>0</v>
      </c>
      <c r="PKP460" s="143">
        <f t="shared" si="322"/>
        <v>0</v>
      </c>
      <c r="PKQ460" s="143">
        <f t="shared" si="322"/>
        <v>0</v>
      </c>
      <c r="PKR460" s="143">
        <f t="shared" si="322"/>
        <v>0</v>
      </c>
      <c r="PKS460" s="143">
        <f t="shared" si="322"/>
        <v>0</v>
      </c>
      <c r="PKT460" s="143">
        <f t="shared" si="322"/>
        <v>0</v>
      </c>
      <c r="PKU460" s="143">
        <f t="shared" si="322"/>
        <v>0</v>
      </c>
      <c r="PKV460" s="143">
        <f t="shared" si="322"/>
        <v>0</v>
      </c>
      <c r="PKW460" s="143">
        <f t="shared" si="322"/>
        <v>0</v>
      </c>
      <c r="PKX460" s="143">
        <f t="shared" si="322"/>
        <v>0</v>
      </c>
      <c r="PKY460" s="143">
        <f t="shared" si="322"/>
        <v>0</v>
      </c>
      <c r="PKZ460" s="143">
        <f t="shared" si="322"/>
        <v>0</v>
      </c>
      <c r="PLA460" s="143">
        <f t="shared" si="322"/>
        <v>0</v>
      </c>
      <c r="PLB460" s="143">
        <f t="shared" si="322"/>
        <v>0</v>
      </c>
      <c r="PLC460" s="143">
        <f t="shared" si="322"/>
        <v>0</v>
      </c>
      <c r="PLD460" s="143">
        <f t="shared" si="322"/>
        <v>0</v>
      </c>
      <c r="PLE460" s="143">
        <f t="shared" si="322"/>
        <v>0</v>
      </c>
      <c r="PLF460" s="143">
        <f t="shared" si="322"/>
        <v>0</v>
      </c>
      <c r="PLG460" s="143">
        <f t="shared" si="322"/>
        <v>0</v>
      </c>
      <c r="PLH460" s="143">
        <f t="shared" si="322"/>
        <v>0</v>
      </c>
      <c r="PLI460" s="143">
        <f t="shared" si="322"/>
        <v>0</v>
      </c>
      <c r="PLJ460" s="143">
        <f t="shared" si="322"/>
        <v>0</v>
      </c>
      <c r="PLK460" s="143">
        <f t="shared" si="322"/>
        <v>0</v>
      </c>
      <c r="PLL460" s="143">
        <f t="shared" si="322"/>
        <v>0</v>
      </c>
      <c r="PLM460" s="143">
        <f t="shared" ref="PLM460:PNX460" si="323">PLM436</f>
        <v>0</v>
      </c>
      <c r="PLN460" s="143">
        <f t="shared" si="323"/>
        <v>0</v>
      </c>
      <c r="PLO460" s="143">
        <f t="shared" si="323"/>
        <v>0</v>
      </c>
      <c r="PLP460" s="143">
        <f t="shared" si="323"/>
        <v>0</v>
      </c>
      <c r="PLQ460" s="143">
        <f t="shared" si="323"/>
        <v>0</v>
      </c>
      <c r="PLR460" s="143">
        <f t="shared" si="323"/>
        <v>0</v>
      </c>
      <c r="PLS460" s="143">
        <f t="shared" si="323"/>
        <v>0</v>
      </c>
      <c r="PLT460" s="143">
        <f t="shared" si="323"/>
        <v>0</v>
      </c>
      <c r="PLU460" s="143">
        <f t="shared" si="323"/>
        <v>0</v>
      </c>
      <c r="PLV460" s="143">
        <f t="shared" si="323"/>
        <v>0</v>
      </c>
      <c r="PLW460" s="143">
        <f t="shared" si="323"/>
        <v>0</v>
      </c>
      <c r="PLX460" s="143">
        <f t="shared" si="323"/>
        <v>0</v>
      </c>
      <c r="PLY460" s="143">
        <f t="shared" si="323"/>
        <v>0</v>
      </c>
      <c r="PLZ460" s="143">
        <f t="shared" si="323"/>
        <v>0</v>
      </c>
      <c r="PMA460" s="143">
        <f t="shared" si="323"/>
        <v>0</v>
      </c>
      <c r="PMB460" s="143">
        <f t="shared" si="323"/>
        <v>0</v>
      </c>
      <c r="PMC460" s="143">
        <f t="shared" si="323"/>
        <v>0</v>
      </c>
      <c r="PMD460" s="143">
        <f t="shared" si="323"/>
        <v>0</v>
      </c>
      <c r="PME460" s="143">
        <f t="shared" si="323"/>
        <v>0</v>
      </c>
      <c r="PMF460" s="143">
        <f t="shared" si="323"/>
        <v>0</v>
      </c>
      <c r="PMG460" s="143">
        <f t="shared" si="323"/>
        <v>0</v>
      </c>
      <c r="PMH460" s="143">
        <f t="shared" si="323"/>
        <v>0</v>
      </c>
      <c r="PMI460" s="143">
        <f t="shared" si="323"/>
        <v>0</v>
      </c>
      <c r="PMJ460" s="143">
        <f t="shared" si="323"/>
        <v>0</v>
      </c>
      <c r="PMK460" s="143">
        <f t="shared" si="323"/>
        <v>0</v>
      </c>
      <c r="PML460" s="143">
        <f t="shared" si="323"/>
        <v>0</v>
      </c>
      <c r="PMM460" s="143">
        <f t="shared" si="323"/>
        <v>0</v>
      </c>
      <c r="PMN460" s="143">
        <f t="shared" si="323"/>
        <v>0</v>
      </c>
      <c r="PMO460" s="143">
        <f t="shared" si="323"/>
        <v>0</v>
      </c>
      <c r="PMP460" s="143">
        <f t="shared" si="323"/>
        <v>0</v>
      </c>
      <c r="PMQ460" s="143">
        <f t="shared" si="323"/>
        <v>0</v>
      </c>
      <c r="PMR460" s="143">
        <f t="shared" si="323"/>
        <v>0</v>
      </c>
      <c r="PMS460" s="143">
        <f t="shared" si="323"/>
        <v>0</v>
      </c>
      <c r="PMT460" s="143">
        <f t="shared" si="323"/>
        <v>0</v>
      </c>
      <c r="PMU460" s="143">
        <f t="shared" si="323"/>
        <v>0</v>
      </c>
      <c r="PMV460" s="143">
        <f t="shared" si="323"/>
        <v>0</v>
      </c>
      <c r="PMW460" s="143">
        <f t="shared" si="323"/>
        <v>0</v>
      </c>
      <c r="PMX460" s="143">
        <f t="shared" si="323"/>
        <v>0</v>
      </c>
      <c r="PMY460" s="143">
        <f t="shared" si="323"/>
        <v>0</v>
      </c>
      <c r="PMZ460" s="143">
        <f t="shared" si="323"/>
        <v>0</v>
      </c>
      <c r="PNA460" s="143">
        <f t="shared" si="323"/>
        <v>0</v>
      </c>
      <c r="PNB460" s="143">
        <f t="shared" si="323"/>
        <v>0</v>
      </c>
      <c r="PNC460" s="143">
        <f t="shared" si="323"/>
        <v>0</v>
      </c>
      <c r="PND460" s="143">
        <f t="shared" si="323"/>
        <v>0</v>
      </c>
      <c r="PNE460" s="143">
        <f t="shared" si="323"/>
        <v>0</v>
      </c>
      <c r="PNF460" s="143">
        <f t="shared" si="323"/>
        <v>0</v>
      </c>
      <c r="PNG460" s="143">
        <f t="shared" si="323"/>
        <v>0</v>
      </c>
      <c r="PNH460" s="143">
        <f t="shared" si="323"/>
        <v>0</v>
      </c>
      <c r="PNI460" s="143">
        <f t="shared" si="323"/>
        <v>0</v>
      </c>
      <c r="PNJ460" s="143">
        <f t="shared" si="323"/>
        <v>0</v>
      </c>
      <c r="PNK460" s="143">
        <f t="shared" si="323"/>
        <v>0</v>
      </c>
      <c r="PNL460" s="143">
        <f t="shared" si="323"/>
        <v>0</v>
      </c>
      <c r="PNM460" s="143">
        <f t="shared" si="323"/>
        <v>0</v>
      </c>
      <c r="PNN460" s="143">
        <f t="shared" si="323"/>
        <v>0</v>
      </c>
      <c r="PNO460" s="143">
        <f t="shared" si="323"/>
        <v>0</v>
      </c>
      <c r="PNP460" s="143">
        <f t="shared" si="323"/>
        <v>0</v>
      </c>
      <c r="PNQ460" s="143">
        <f t="shared" si="323"/>
        <v>0</v>
      </c>
      <c r="PNR460" s="143">
        <f t="shared" si="323"/>
        <v>0</v>
      </c>
      <c r="PNS460" s="143">
        <f t="shared" si="323"/>
        <v>0</v>
      </c>
      <c r="PNT460" s="143">
        <f t="shared" si="323"/>
        <v>0</v>
      </c>
      <c r="PNU460" s="143">
        <f t="shared" si="323"/>
        <v>0</v>
      </c>
      <c r="PNV460" s="143">
        <f t="shared" si="323"/>
        <v>0</v>
      </c>
      <c r="PNW460" s="143">
        <f t="shared" si="323"/>
        <v>0</v>
      </c>
      <c r="PNX460" s="143">
        <f t="shared" si="323"/>
        <v>0</v>
      </c>
      <c r="PNY460" s="143">
        <f t="shared" ref="PNY460:PQJ460" si="324">PNY436</f>
        <v>0</v>
      </c>
      <c r="PNZ460" s="143">
        <f t="shared" si="324"/>
        <v>0</v>
      </c>
      <c r="POA460" s="143">
        <f t="shared" si="324"/>
        <v>0</v>
      </c>
      <c r="POB460" s="143">
        <f t="shared" si="324"/>
        <v>0</v>
      </c>
      <c r="POC460" s="143">
        <f t="shared" si="324"/>
        <v>0</v>
      </c>
      <c r="POD460" s="143">
        <f t="shared" si="324"/>
        <v>0</v>
      </c>
      <c r="POE460" s="143">
        <f t="shared" si="324"/>
        <v>0</v>
      </c>
      <c r="POF460" s="143">
        <f t="shared" si="324"/>
        <v>0</v>
      </c>
      <c r="POG460" s="143">
        <f t="shared" si="324"/>
        <v>0</v>
      </c>
      <c r="POH460" s="143">
        <f t="shared" si="324"/>
        <v>0</v>
      </c>
      <c r="POI460" s="143">
        <f t="shared" si="324"/>
        <v>0</v>
      </c>
      <c r="POJ460" s="143">
        <f t="shared" si="324"/>
        <v>0</v>
      </c>
      <c r="POK460" s="143">
        <f t="shared" si="324"/>
        <v>0</v>
      </c>
      <c r="POL460" s="143">
        <f t="shared" si="324"/>
        <v>0</v>
      </c>
      <c r="POM460" s="143">
        <f t="shared" si="324"/>
        <v>0</v>
      </c>
      <c r="PON460" s="143">
        <f t="shared" si="324"/>
        <v>0</v>
      </c>
      <c r="POO460" s="143">
        <f t="shared" si="324"/>
        <v>0</v>
      </c>
      <c r="POP460" s="143">
        <f t="shared" si="324"/>
        <v>0</v>
      </c>
      <c r="POQ460" s="143">
        <f t="shared" si="324"/>
        <v>0</v>
      </c>
      <c r="POR460" s="143">
        <f t="shared" si="324"/>
        <v>0</v>
      </c>
      <c r="POS460" s="143">
        <f t="shared" si="324"/>
        <v>0</v>
      </c>
      <c r="POT460" s="143">
        <f t="shared" si="324"/>
        <v>0</v>
      </c>
      <c r="POU460" s="143">
        <f t="shared" si="324"/>
        <v>0</v>
      </c>
      <c r="POV460" s="143">
        <f t="shared" si="324"/>
        <v>0</v>
      </c>
      <c r="POW460" s="143">
        <f t="shared" si="324"/>
        <v>0</v>
      </c>
      <c r="POX460" s="143">
        <f t="shared" si="324"/>
        <v>0</v>
      </c>
      <c r="POY460" s="143">
        <f t="shared" si="324"/>
        <v>0</v>
      </c>
      <c r="POZ460" s="143">
        <f t="shared" si="324"/>
        <v>0</v>
      </c>
      <c r="PPA460" s="143">
        <f t="shared" si="324"/>
        <v>0</v>
      </c>
      <c r="PPB460" s="143">
        <f t="shared" si="324"/>
        <v>0</v>
      </c>
      <c r="PPC460" s="143">
        <f t="shared" si="324"/>
        <v>0</v>
      </c>
      <c r="PPD460" s="143">
        <f t="shared" si="324"/>
        <v>0</v>
      </c>
      <c r="PPE460" s="143">
        <f t="shared" si="324"/>
        <v>0</v>
      </c>
      <c r="PPF460" s="143">
        <f t="shared" si="324"/>
        <v>0</v>
      </c>
      <c r="PPG460" s="143">
        <f t="shared" si="324"/>
        <v>0</v>
      </c>
      <c r="PPH460" s="143">
        <f t="shared" si="324"/>
        <v>0</v>
      </c>
      <c r="PPI460" s="143">
        <f t="shared" si="324"/>
        <v>0</v>
      </c>
      <c r="PPJ460" s="143">
        <f t="shared" si="324"/>
        <v>0</v>
      </c>
      <c r="PPK460" s="143">
        <f t="shared" si="324"/>
        <v>0</v>
      </c>
      <c r="PPL460" s="143">
        <f t="shared" si="324"/>
        <v>0</v>
      </c>
      <c r="PPM460" s="143">
        <f t="shared" si="324"/>
        <v>0</v>
      </c>
      <c r="PPN460" s="143">
        <f t="shared" si="324"/>
        <v>0</v>
      </c>
      <c r="PPO460" s="143">
        <f t="shared" si="324"/>
        <v>0</v>
      </c>
      <c r="PPP460" s="143">
        <f t="shared" si="324"/>
        <v>0</v>
      </c>
      <c r="PPQ460" s="143">
        <f t="shared" si="324"/>
        <v>0</v>
      </c>
      <c r="PPR460" s="143">
        <f t="shared" si="324"/>
        <v>0</v>
      </c>
      <c r="PPS460" s="143">
        <f t="shared" si="324"/>
        <v>0</v>
      </c>
      <c r="PPT460" s="143">
        <f t="shared" si="324"/>
        <v>0</v>
      </c>
      <c r="PPU460" s="143">
        <f t="shared" si="324"/>
        <v>0</v>
      </c>
      <c r="PPV460" s="143">
        <f t="shared" si="324"/>
        <v>0</v>
      </c>
      <c r="PPW460" s="143">
        <f t="shared" si="324"/>
        <v>0</v>
      </c>
      <c r="PPX460" s="143">
        <f t="shared" si="324"/>
        <v>0</v>
      </c>
      <c r="PPY460" s="143">
        <f t="shared" si="324"/>
        <v>0</v>
      </c>
      <c r="PPZ460" s="143">
        <f t="shared" si="324"/>
        <v>0</v>
      </c>
      <c r="PQA460" s="143">
        <f t="shared" si="324"/>
        <v>0</v>
      </c>
      <c r="PQB460" s="143">
        <f t="shared" si="324"/>
        <v>0</v>
      </c>
      <c r="PQC460" s="143">
        <f t="shared" si="324"/>
        <v>0</v>
      </c>
      <c r="PQD460" s="143">
        <f t="shared" si="324"/>
        <v>0</v>
      </c>
      <c r="PQE460" s="143">
        <f t="shared" si="324"/>
        <v>0</v>
      </c>
      <c r="PQF460" s="143">
        <f t="shared" si="324"/>
        <v>0</v>
      </c>
      <c r="PQG460" s="143">
        <f t="shared" si="324"/>
        <v>0</v>
      </c>
      <c r="PQH460" s="143">
        <f t="shared" si="324"/>
        <v>0</v>
      </c>
      <c r="PQI460" s="143">
        <f t="shared" si="324"/>
        <v>0</v>
      </c>
      <c r="PQJ460" s="143">
        <f t="shared" si="324"/>
        <v>0</v>
      </c>
      <c r="PQK460" s="143">
        <f t="shared" ref="PQK460:PSV460" si="325">PQK436</f>
        <v>0</v>
      </c>
      <c r="PQL460" s="143">
        <f t="shared" si="325"/>
        <v>0</v>
      </c>
      <c r="PQM460" s="143">
        <f t="shared" si="325"/>
        <v>0</v>
      </c>
      <c r="PQN460" s="143">
        <f t="shared" si="325"/>
        <v>0</v>
      </c>
      <c r="PQO460" s="143">
        <f t="shared" si="325"/>
        <v>0</v>
      </c>
      <c r="PQP460" s="143">
        <f t="shared" si="325"/>
        <v>0</v>
      </c>
      <c r="PQQ460" s="143">
        <f t="shared" si="325"/>
        <v>0</v>
      </c>
      <c r="PQR460" s="143">
        <f t="shared" si="325"/>
        <v>0</v>
      </c>
      <c r="PQS460" s="143">
        <f t="shared" si="325"/>
        <v>0</v>
      </c>
      <c r="PQT460" s="143">
        <f t="shared" si="325"/>
        <v>0</v>
      </c>
      <c r="PQU460" s="143">
        <f t="shared" si="325"/>
        <v>0</v>
      </c>
      <c r="PQV460" s="143">
        <f t="shared" si="325"/>
        <v>0</v>
      </c>
      <c r="PQW460" s="143">
        <f t="shared" si="325"/>
        <v>0</v>
      </c>
      <c r="PQX460" s="143">
        <f t="shared" si="325"/>
        <v>0</v>
      </c>
      <c r="PQY460" s="143">
        <f t="shared" si="325"/>
        <v>0</v>
      </c>
      <c r="PQZ460" s="143">
        <f t="shared" si="325"/>
        <v>0</v>
      </c>
      <c r="PRA460" s="143">
        <f t="shared" si="325"/>
        <v>0</v>
      </c>
      <c r="PRB460" s="143">
        <f t="shared" si="325"/>
        <v>0</v>
      </c>
      <c r="PRC460" s="143">
        <f t="shared" si="325"/>
        <v>0</v>
      </c>
      <c r="PRD460" s="143">
        <f t="shared" si="325"/>
        <v>0</v>
      </c>
      <c r="PRE460" s="143">
        <f t="shared" si="325"/>
        <v>0</v>
      </c>
      <c r="PRF460" s="143">
        <f t="shared" si="325"/>
        <v>0</v>
      </c>
      <c r="PRG460" s="143">
        <f t="shared" si="325"/>
        <v>0</v>
      </c>
      <c r="PRH460" s="143">
        <f t="shared" si="325"/>
        <v>0</v>
      </c>
      <c r="PRI460" s="143">
        <f t="shared" si="325"/>
        <v>0</v>
      </c>
      <c r="PRJ460" s="143">
        <f t="shared" si="325"/>
        <v>0</v>
      </c>
      <c r="PRK460" s="143">
        <f t="shared" si="325"/>
        <v>0</v>
      </c>
      <c r="PRL460" s="143">
        <f t="shared" si="325"/>
        <v>0</v>
      </c>
      <c r="PRM460" s="143">
        <f t="shared" si="325"/>
        <v>0</v>
      </c>
      <c r="PRN460" s="143">
        <f t="shared" si="325"/>
        <v>0</v>
      </c>
      <c r="PRO460" s="143">
        <f t="shared" si="325"/>
        <v>0</v>
      </c>
      <c r="PRP460" s="143">
        <f t="shared" si="325"/>
        <v>0</v>
      </c>
      <c r="PRQ460" s="143">
        <f t="shared" si="325"/>
        <v>0</v>
      </c>
      <c r="PRR460" s="143">
        <f t="shared" si="325"/>
        <v>0</v>
      </c>
      <c r="PRS460" s="143">
        <f t="shared" si="325"/>
        <v>0</v>
      </c>
      <c r="PRT460" s="143">
        <f t="shared" si="325"/>
        <v>0</v>
      </c>
      <c r="PRU460" s="143">
        <f t="shared" si="325"/>
        <v>0</v>
      </c>
      <c r="PRV460" s="143">
        <f t="shared" si="325"/>
        <v>0</v>
      </c>
      <c r="PRW460" s="143">
        <f t="shared" si="325"/>
        <v>0</v>
      </c>
      <c r="PRX460" s="143">
        <f t="shared" si="325"/>
        <v>0</v>
      </c>
      <c r="PRY460" s="143">
        <f t="shared" si="325"/>
        <v>0</v>
      </c>
      <c r="PRZ460" s="143">
        <f t="shared" si="325"/>
        <v>0</v>
      </c>
      <c r="PSA460" s="143">
        <f t="shared" si="325"/>
        <v>0</v>
      </c>
      <c r="PSB460" s="143">
        <f t="shared" si="325"/>
        <v>0</v>
      </c>
      <c r="PSC460" s="143">
        <f t="shared" si="325"/>
        <v>0</v>
      </c>
      <c r="PSD460" s="143">
        <f t="shared" si="325"/>
        <v>0</v>
      </c>
      <c r="PSE460" s="143">
        <f t="shared" si="325"/>
        <v>0</v>
      </c>
      <c r="PSF460" s="143">
        <f t="shared" si="325"/>
        <v>0</v>
      </c>
      <c r="PSG460" s="143">
        <f t="shared" si="325"/>
        <v>0</v>
      </c>
      <c r="PSH460" s="143">
        <f t="shared" si="325"/>
        <v>0</v>
      </c>
      <c r="PSI460" s="143">
        <f t="shared" si="325"/>
        <v>0</v>
      </c>
      <c r="PSJ460" s="143">
        <f t="shared" si="325"/>
        <v>0</v>
      </c>
      <c r="PSK460" s="143">
        <f t="shared" si="325"/>
        <v>0</v>
      </c>
      <c r="PSL460" s="143">
        <f t="shared" si="325"/>
        <v>0</v>
      </c>
      <c r="PSM460" s="143">
        <f t="shared" si="325"/>
        <v>0</v>
      </c>
      <c r="PSN460" s="143">
        <f t="shared" si="325"/>
        <v>0</v>
      </c>
      <c r="PSO460" s="143">
        <f t="shared" si="325"/>
        <v>0</v>
      </c>
      <c r="PSP460" s="143">
        <f t="shared" si="325"/>
        <v>0</v>
      </c>
      <c r="PSQ460" s="143">
        <f t="shared" si="325"/>
        <v>0</v>
      </c>
      <c r="PSR460" s="143">
        <f t="shared" si="325"/>
        <v>0</v>
      </c>
      <c r="PSS460" s="143">
        <f t="shared" si="325"/>
        <v>0</v>
      </c>
      <c r="PST460" s="143">
        <f t="shared" si="325"/>
        <v>0</v>
      </c>
      <c r="PSU460" s="143">
        <f t="shared" si="325"/>
        <v>0</v>
      </c>
      <c r="PSV460" s="143">
        <f t="shared" si="325"/>
        <v>0</v>
      </c>
      <c r="PSW460" s="143">
        <f t="shared" ref="PSW460:PVH460" si="326">PSW436</f>
        <v>0</v>
      </c>
      <c r="PSX460" s="143">
        <f t="shared" si="326"/>
        <v>0</v>
      </c>
      <c r="PSY460" s="143">
        <f t="shared" si="326"/>
        <v>0</v>
      </c>
      <c r="PSZ460" s="143">
        <f t="shared" si="326"/>
        <v>0</v>
      </c>
      <c r="PTA460" s="143">
        <f t="shared" si="326"/>
        <v>0</v>
      </c>
      <c r="PTB460" s="143">
        <f t="shared" si="326"/>
        <v>0</v>
      </c>
      <c r="PTC460" s="143">
        <f t="shared" si="326"/>
        <v>0</v>
      </c>
      <c r="PTD460" s="143">
        <f t="shared" si="326"/>
        <v>0</v>
      </c>
      <c r="PTE460" s="143">
        <f t="shared" si="326"/>
        <v>0</v>
      </c>
      <c r="PTF460" s="143">
        <f t="shared" si="326"/>
        <v>0</v>
      </c>
      <c r="PTG460" s="143">
        <f t="shared" si="326"/>
        <v>0</v>
      </c>
      <c r="PTH460" s="143">
        <f t="shared" si="326"/>
        <v>0</v>
      </c>
      <c r="PTI460" s="143">
        <f t="shared" si="326"/>
        <v>0</v>
      </c>
      <c r="PTJ460" s="143">
        <f t="shared" si="326"/>
        <v>0</v>
      </c>
      <c r="PTK460" s="143">
        <f t="shared" si="326"/>
        <v>0</v>
      </c>
      <c r="PTL460" s="143">
        <f t="shared" si="326"/>
        <v>0</v>
      </c>
      <c r="PTM460" s="143">
        <f t="shared" si="326"/>
        <v>0</v>
      </c>
      <c r="PTN460" s="143">
        <f t="shared" si="326"/>
        <v>0</v>
      </c>
      <c r="PTO460" s="143">
        <f t="shared" si="326"/>
        <v>0</v>
      </c>
      <c r="PTP460" s="143">
        <f t="shared" si="326"/>
        <v>0</v>
      </c>
      <c r="PTQ460" s="143">
        <f t="shared" si="326"/>
        <v>0</v>
      </c>
      <c r="PTR460" s="143">
        <f t="shared" si="326"/>
        <v>0</v>
      </c>
      <c r="PTS460" s="143">
        <f t="shared" si="326"/>
        <v>0</v>
      </c>
      <c r="PTT460" s="143">
        <f t="shared" si="326"/>
        <v>0</v>
      </c>
      <c r="PTU460" s="143">
        <f t="shared" si="326"/>
        <v>0</v>
      </c>
      <c r="PTV460" s="143">
        <f t="shared" si="326"/>
        <v>0</v>
      </c>
      <c r="PTW460" s="143">
        <f t="shared" si="326"/>
        <v>0</v>
      </c>
      <c r="PTX460" s="143">
        <f t="shared" si="326"/>
        <v>0</v>
      </c>
      <c r="PTY460" s="143">
        <f t="shared" si="326"/>
        <v>0</v>
      </c>
      <c r="PTZ460" s="143">
        <f t="shared" si="326"/>
        <v>0</v>
      </c>
      <c r="PUA460" s="143">
        <f t="shared" si="326"/>
        <v>0</v>
      </c>
      <c r="PUB460" s="143">
        <f t="shared" si="326"/>
        <v>0</v>
      </c>
      <c r="PUC460" s="143">
        <f t="shared" si="326"/>
        <v>0</v>
      </c>
      <c r="PUD460" s="143">
        <f t="shared" si="326"/>
        <v>0</v>
      </c>
      <c r="PUE460" s="143">
        <f t="shared" si="326"/>
        <v>0</v>
      </c>
      <c r="PUF460" s="143">
        <f t="shared" si="326"/>
        <v>0</v>
      </c>
      <c r="PUG460" s="143">
        <f t="shared" si="326"/>
        <v>0</v>
      </c>
      <c r="PUH460" s="143">
        <f t="shared" si="326"/>
        <v>0</v>
      </c>
      <c r="PUI460" s="143">
        <f t="shared" si="326"/>
        <v>0</v>
      </c>
      <c r="PUJ460" s="143">
        <f t="shared" si="326"/>
        <v>0</v>
      </c>
      <c r="PUK460" s="143">
        <f t="shared" si="326"/>
        <v>0</v>
      </c>
      <c r="PUL460" s="143">
        <f t="shared" si="326"/>
        <v>0</v>
      </c>
      <c r="PUM460" s="143">
        <f t="shared" si="326"/>
        <v>0</v>
      </c>
      <c r="PUN460" s="143">
        <f t="shared" si="326"/>
        <v>0</v>
      </c>
      <c r="PUO460" s="143">
        <f t="shared" si="326"/>
        <v>0</v>
      </c>
      <c r="PUP460" s="143">
        <f t="shared" si="326"/>
        <v>0</v>
      </c>
      <c r="PUQ460" s="143">
        <f t="shared" si="326"/>
        <v>0</v>
      </c>
      <c r="PUR460" s="143">
        <f t="shared" si="326"/>
        <v>0</v>
      </c>
      <c r="PUS460" s="143">
        <f t="shared" si="326"/>
        <v>0</v>
      </c>
      <c r="PUT460" s="143">
        <f t="shared" si="326"/>
        <v>0</v>
      </c>
      <c r="PUU460" s="143">
        <f t="shared" si="326"/>
        <v>0</v>
      </c>
      <c r="PUV460" s="143">
        <f t="shared" si="326"/>
        <v>0</v>
      </c>
      <c r="PUW460" s="143">
        <f t="shared" si="326"/>
        <v>0</v>
      </c>
      <c r="PUX460" s="143">
        <f t="shared" si="326"/>
        <v>0</v>
      </c>
      <c r="PUY460" s="143">
        <f t="shared" si="326"/>
        <v>0</v>
      </c>
      <c r="PUZ460" s="143">
        <f t="shared" si="326"/>
        <v>0</v>
      </c>
      <c r="PVA460" s="143">
        <f t="shared" si="326"/>
        <v>0</v>
      </c>
      <c r="PVB460" s="143">
        <f t="shared" si="326"/>
        <v>0</v>
      </c>
      <c r="PVC460" s="143">
        <f t="shared" si="326"/>
        <v>0</v>
      </c>
      <c r="PVD460" s="143">
        <f t="shared" si="326"/>
        <v>0</v>
      </c>
      <c r="PVE460" s="143">
        <f t="shared" si="326"/>
        <v>0</v>
      </c>
      <c r="PVF460" s="143">
        <f t="shared" si="326"/>
        <v>0</v>
      </c>
      <c r="PVG460" s="143">
        <f t="shared" si="326"/>
        <v>0</v>
      </c>
      <c r="PVH460" s="143">
        <f t="shared" si="326"/>
        <v>0</v>
      </c>
      <c r="PVI460" s="143">
        <f t="shared" ref="PVI460:PXT460" si="327">PVI436</f>
        <v>0</v>
      </c>
      <c r="PVJ460" s="143">
        <f t="shared" si="327"/>
        <v>0</v>
      </c>
      <c r="PVK460" s="143">
        <f t="shared" si="327"/>
        <v>0</v>
      </c>
      <c r="PVL460" s="143">
        <f t="shared" si="327"/>
        <v>0</v>
      </c>
      <c r="PVM460" s="143">
        <f t="shared" si="327"/>
        <v>0</v>
      </c>
      <c r="PVN460" s="143">
        <f t="shared" si="327"/>
        <v>0</v>
      </c>
      <c r="PVO460" s="143">
        <f t="shared" si="327"/>
        <v>0</v>
      </c>
      <c r="PVP460" s="143">
        <f t="shared" si="327"/>
        <v>0</v>
      </c>
      <c r="PVQ460" s="143">
        <f t="shared" si="327"/>
        <v>0</v>
      </c>
      <c r="PVR460" s="143">
        <f t="shared" si="327"/>
        <v>0</v>
      </c>
      <c r="PVS460" s="143">
        <f t="shared" si="327"/>
        <v>0</v>
      </c>
      <c r="PVT460" s="143">
        <f t="shared" si="327"/>
        <v>0</v>
      </c>
      <c r="PVU460" s="143">
        <f t="shared" si="327"/>
        <v>0</v>
      </c>
      <c r="PVV460" s="143">
        <f t="shared" si="327"/>
        <v>0</v>
      </c>
      <c r="PVW460" s="143">
        <f t="shared" si="327"/>
        <v>0</v>
      </c>
      <c r="PVX460" s="143">
        <f t="shared" si="327"/>
        <v>0</v>
      </c>
      <c r="PVY460" s="143">
        <f t="shared" si="327"/>
        <v>0</v>
      </c>
      <c r="PVZ460" s="143">
        <f t="shared" si="327"/>
        <v>0</v>
      </c>
      <c r="PWA460" s="143">
        <f t="shared" si="327"/>
        <v>0</v>
      </c>
      <c r="PWB460" s="143">
        <f t="shared" si="327"/>
        <v>0</v>
      </c>
      <c r="PWC460" s="143">
        <f t="shared" si="327"/>
        <v>0</v>
      </c>
      <c r="PWD460" s="143">
        <f t="shared" si="327"/>
        <v>0</v>
      </c>
      <c r="PWE460" s="143">
        <f t="shared" si="327"/>
        <v>0</v>
      </c>
      <c r="PWF460" s="143">
        <f t="shared" si="327"/>
        <v>0</v>
      </c>
      <c r="PWG460" s="143">
        <f t="shared" si="327"/>
        <v>0</v>
      </c>
      <c r="PWH460" s="143">
        <f t="shared" si="327"/>
        <v>0</v>
      </c>
      <c r="PWI460" s="143">
        <f t="shared" si="327"/>
        <v>0</v>
      </c>
      <c r="PWJ460" s="143">
        <f t="shared" si="327"/>
        <v>0</v>
      </c>
      <c r="PWK460" s="143">
        <f t="shared" si="327"/>
        <v>0</v>
      </c>
      <c r="PWL460" s="143">
        <f t="shared" si="327"/>
        <v>0</v>
      </c>
      <c r="PWM460" s="143">
        <f t="shared" si="327"/>
        <v>0</v>
      </c>
      <c r="PWN460" s="143">
        <f t="shared" si="327"/>
        <v>0</v>
      </c>
      <c r="PWO460" s="143">
        <f t="shared" si="327"/>
        <v>0</v>
      </c>
      <c r="PWP460" s="143">
        <f t="shared" si="327"/>
        <v>0</v>
      </c>
      <c r="PWQ460" s="143">
        <f t="shared" si="327"/>
        <v>0</v>
      </c>
      <c r="PWR460" s="143">
        <f t="shared" si="327"/>
        <v>0</v>
      </c>
      <c r="PWS460" s="143">
        <f t="shared" si="327"/>
        <v>0</v>
      </c>
      <c r="PWT460" s="143">
        <f t="shared" si="327"/>
        <v>0</v>
      </c>
      <c r="PWU460" s="143">
        <f t="shared" si="327"/>
        <v>0</v>
      </c>
      <c r="PWV460" s="143">
        <f t="shared" si="327"/>
        <v>0</v>
      </c>
      <c r="PWW460" s="143">
        <f t="shared" si="327"/>
        <v>0</v>
      </c>
      <c r="PWX460" s="143">
        <f t="shared" si="327"/>
        <v>0</v>
      </c>
      <c r="PWY460" s="143">
        <f t="shared" si="327"/>
        <v>0</v>
      </c>
      <c r="PWZ460" s="143">
        <f t="shared" si="327"/>
        <v>0</v>
      </c>
      <c r="PXA460" s="143">
        <f t="shared" si="327"/>
        <v>0</v>
      </c>
      <c r="PXB460" s="143">
        <f t="shared" si="327"/>
        <v>0</v>
      </c>
      <c r="PXC460" s="143">
        <f t="shared" si="327"/>
        <v>0</v>
      </c>
      <c r="PXD460" s="143">
        <f t="shared" si="327"/>
        <v>0</v>
      </c>
      <c r="PXE460" s="143">
        <f t="shared" si="327"/>
        <v>0</v>
      </c>
      <c r="PXF460" s="143">
        <f t="shared" si="327"/>
        <v>0</v>
      </c>
      <c r="PXG460" s="143">
        <f t="shared" si="327"/>
        <v>0</v>
      </c>
      <c r="PXH460" s="143">
        <f t="shared" si="327"/>
        <v>0</v>
      </c>
      <c r="PXI460" s="143">
        <f t="shared" si="327"/>
        <v>0</v>
      </c>
      <c r="PXJ460" s="143">
        <f t="shared" si="327"/>
        <v>0</v>
      </c>
      <c r="PXK460" s="143">
        <f t="shared" si="327"/>
        <v>0</v>
      </c>
      <c r="PXL460" s="143">
        <f t="shared" si="327"/>
        <v>0</v>
      </c>
      <c r="PXM460" s="143">
        <f t="shared" si="327"/>
        <v>0</v>
      </c>
      <c r="PXN460" s="143">
        <f t="shared" si="327"/>
        <v>0</v>
      </c>
      <c r="PXO460" s="143">
        <f t="shared" si="327"/>
        <v>0</v>
      </c>
      <c r="PXP460" s="143">
        <f t="shared" si="327"/>
        <v>0</v>
      </c>
      <c r="PXQ460" s="143">
        <f t="shared" si="327"/>
        <v>0</v>
      </c>
      <c r="PXR460" s="143">
        <f t="shared" si="327"/>
        <v>0</v>
      </c>
      <c r="PXS460" s="143">
        <f t="shared" si="327"/>
        <v>0</v>
      </c>
      <c r="PXT460" s="143">
        <f t="shared" si="327"/>
        <v>0</v>
      </c>
      <c r="PXU460" s="143">
        <f t="shared" ref="PXU460:QAF460" si="328">PXU436</f>
        <v>0</v>
      </c>
      <c r="PXV460" s="143">
        <f t="shared" si="328"/>
        <v>0</v>
      </c>
      <c r="PXW460" s="143">
        <f t="shared" si="328"/>
        <v>0</v>
      </c>
      <c r="PXX460" s="143">
        <f t="shared" si="328"/>
        <v>0</v>
      </c>
      <c r="PXY460" s="143">
        <f t="shared" si="328"/>
        <v>0</v>
      </c>
      <c r="PXZ460" s="143">
        <f t="shared" si="328"/>
        <v>0</v>
      </c>
      <c r="PYA460" s="143">
        <f t="shared" si="328"/>
        <v>0</v>
      </c>
      <c r="PYB460" s="143">
        <f t="shared" si="328"/>
        <v>0</v>
      </c>
      <c r="PYC460" s="143">
        <f t="shared" si="328"/>
        <v>0</v>
      </c>
      <c r="PYD460" s="143">
        <f t="shared" si="328"/>
        <v>0</v>
      </c>
      <c r="PYE460" s="143">
        <f t="shared" si="328"/>
        <v>0</v>
      </c>
      <c r="PYF460" s="143">
        <f t="shared" si="328"/>
        <v>0</v>
      </c>
      <c r="PYG460" s="143">
        <f t="shared" si="328"/>
        <v>0</v>
      </c>
      <c r="PYH460" s="143">
        <f t="shared" si="328"/>
        <v>0</v>
      </c>
      <c r="PYI460" s="143">
        <f t="shared" si="328"/>
        <v>0</v>
      </c>
      <c r="PYJ460" s="143">
        <f t="shared" si="328"/>
        <v>0</v>
      </c>
      <c r="PYK460" s="143">
        <f t="shared" si="328"/>
        <v>0</v>
      </c>
      <c r="PYL460" s="143">
        <f t="shared" si="328"/>
        <v>0</v>
      </c>
      <c r="PYM460" s="143">
        <f t="shared" si="328"/>
        <v>0</v>
      </c>
      <c r="PYN460" s="143">
        <f t="shared" si="328"/>
        <v>0</v>
      </c>
      <c r="PYO460" s="143">
        <f t="shared" si="328"/>
        <v>0</v>
      </c>
      <c r="PYP460" s="143">
        <f t="shared" si="328"/>
        <v>0</v>
      </c>
      <c r="PYQ460" s="143">
        <f t="shared" si="328"/>
        <v>0</v>
      </c>
      <c r="PYR460" s="143">
        <f t="shared" si="328"/>
        <v>0</v>
      </c>
      <c r="PYS460" s="143">
        <f t="shared" si="328"/>
        <v>0</v>
      </c>
      <c r="PYT460" s="143">
        <f t="shared" si="328"/>
        <v>0</v>
      </c>
      <c r="PYU460" s="143">
        <f t="shared" si="328"/>
        <v>0</v>
      </c>
      <c r="PYV460" s="143">
        <f t="shared" si="328"/>
        <v>0</v>
      </c>
      <c r="PYW460" s="143">
        <f t="shared" si="328"/>
        <v>0</v>
      </c>
      <c r="PYX460" s="143">
        <f t="shared" si="328"/>
        <v>0</v>
      </c>
      <c r="PYY460" s="143">
        <f t="shared" si="328"/>
        <v>0</v>
      </c>
      <c r="PYZ460" s="143">
        <f t="shared" si="328"/>
        <v>0</v>
      </c>
      <c r="PZA460" s="143">
        <f t="shared" si="328"/>
        <v>0</v>
      </c>
      <c r="PZB460" s="143">
        <f t="shared" si="328"/>
        <v>0</v>
      </c>
      <c r="PZC460" s="143">
        <f t="shared" si="328"/>
        <v>0</v>
      </c>
      <c r="PZD460" s="143">
        <f t="shared" si="328"/>
        <v>0</v>
      </c>
      <c r="PZE460" s="143">
        <f t="shared" si="328"/>
        <v>0</v>
      </c>
      <c r="PZF460" s="143">
        <f t="shared" si="328"/>
        <v>0</v>
      </c>
      <c r="PZG460" s="143">
        <f t="shared" si="328"/>
        <v>0</v>
      </c>
      <c r="PZH460" s="143">
        <f t="shared" si="328"/>
        <v>0</v>
      </c>
      <c r="PZI460" s="143">
        <f t="shared" si="328"/>
        <v>0</v>
      </c>
      <c r="PZJ460" s="143">
        <f t="shared" si="328"/>
        <v>0</v>
      </c>
      <c r="PZK460" s="143">
        <f t="shared" si="328"/>
        <v>0</v>
      </c>
      <c r="PZL460" s="143">
        <f t="shared" si="328"/>
        <v>0</v>
      </c>
      <c r="PZM460" s="143">
        <f t="shared" si="328"/>
        <v>0</v>
      </c>
      <c r="PZN460" s="143">
        <f t="shared" si="328"/>
        <v>0</v>
      </c>
      <c r="PZO460" s="143">
        <f t="shared" si="328"/>
        <v>0</v>
      </c>
      <c r="PZP460" s="143">
        <f t="shared" si="328"/>
        <v>0</v>
      </c>
      <c r="PZQ460" s="143">
        <f t="shared" si="328"/>
        <v>0</v>
      </c>
      <c r="PZR460" s="143">
        <f t="shared" si="328"/>
        <v>0</v>
      </c>
      <c r="PZS460" s="143">
        <f t="shared" si="328"/>
        <v>0</v>
      </c>
      <c r="PZT460" s="143">
        <f t="shared" si="328"/>
        <v>0</v>
      </c>
      <c r="PZU460" s="143">
        <f t="shared" si="328"/>
        <v>0</v>
      </c>
      <c r="PZV460" s="143">
        <f t="shared" si="328"/>
        <v>0</v>
      </c>
      <c r="PZW460" s="143">
        <f t="shared" si="328"/>
        <v>0</v>
      </c>
      <c r="PZX460" s="143">
        <f t="shared" si="328"/>
        <v>0</v>
      </c>
      <c r="PZY460" s="143">
        <f t="shared" si="328"/>
        <v>0</v>
      </c>
      <c r="PZZ460" s="143">
        <f t="shared" si="328"/>
        <v>0</v>
      </c>
      <c r="QAA460" s="143">
        <f t="shared" si="328"/>
        <v>0</v>
      </c>
      <c r="QAB460" s="143">
        <f t="shared" si="328"/>
        <v>0</v>
      </c>
      <c r="QAC460" s="143">
        <f t="shared" si="328"/>
        <v>0</v>
      </c>
      <c r="QAD460" s="143">
        <f t="shared" si="328"/>
        <v>0</v>
      </c>
      <c r="QAE460" s="143">
        <f t="shared" si="328"/>
        <v>0</v>
      </c>
      <c r="QAF460" s="143">
        <f t="shared" si="328"/>
        <v>0</v>
      </c>
      <c r="QAG460" s="143">
        <f t="shared" ref="QAG460:QCR460" si="329">QAG436</f>
        <v>0</v>
      </c>
      <c r="QAH460" s="143">
        <f t="shared" si="329"/>
        <v>0</v>
      </c>
      <c r="QAI460" s="143">
        <f t="shared" si="329"/>
        <v>0</v>
      </c>
      <c r="QAJ460" s="143">
        <f t="shared" si="329"/>
        <v>0</v>
      </c>
      <c r="QAK460" s="143">
        <f t="shared" si="329"/>
        <v>0</v>
      </c>
      <c r="QAL460" s="143">
        <f t="shared" si="329"/>
        <v>0</v>
      </c>
      <c r="QAM460" s="143">
        <f t="shared" si="329"/>
        <v>0</v>
      </c>
      <c r="QAN460" s="143">
        <f t="shared" si="329"/>
        <v>0</v>
      </c>
      <c r="QAO460" s="143">
        <f t="shared" si="329"/>
        <v>0</v>
      </c>
      <c r="QAP460" s="143">
        <f t="shared" si="329"/>
        <v>0</v>
      </c>
      <c r="QAQ460" s="143">
        <f t="shared" si="329"/>
        <v>0</v>
      </c>
      <c r="QAR460" s="143">
        <f t="shared" si="329"/>
        <v>0</v>
      </c>
      <c r="QAS460" s="143">
        <f t="shared" si="329"/>
        <v>0</v>
      </c>
      <c r="QAT460" s="143">
        <f t="shared" si="329"/>
        <v>0</v>
      </c>
      <c r="QAU460" s="143">
        <f t="shared" si="329"/>
        <v>0</v>
      </c>
      <c r="QAV460" s="143">
        <f t="shared" si="329"/>
        <v>0</v>
      </c>
      <c r="QAW460" s="143">
        <f t="shared" si="329"/>
        <v>0</v>
      </c>
      <c r="QAX460" s="143">
        <f t="shared" si="329"/>
        <v>0</v>
      </c>
      <c r="QAY460" s="143">
        <f t="shared" si="329"/>
        <v>0</v>
      </c>
      <c r="QAZ460" s="143">
        <f t="shared" si="329"/>
        <v>0</v>
      </c>
      <c r="QBA460" s="143">
        <f t="shared" si="329"/>
        <v>0</v>
      </c>
      <c r="QBB460" s="143">
        <f t="shared" si="329"/>
        <v>0</v>
      </c>
      <c r="QBC460" s="143">
        <f t="shared" si="329"/>
        <v>0</v>
      </c>
      <c r="QBD460" s="143">
        <f t="shared" si="329"/>
        <v>0</v>
      </c>
      <c r="QBE460" s="143">
        <f t="shared" si="329"/>
        <v>0</v>
      </c>
      <c r="QBF460" s="143">
        <f t="shared" si="329"/>
        <v>0</v>
      </c>
      <c r="QBG460" s="143">
        <f t="shared" si="329"/>
        <v>0</v>
      </c>
      <c r="QBH460" s="143">
        <f t="shared" si="329"/>
        <v>0</v>
      </c>
      <c r="QBI460" s="143">
        <f t="shared" si="329"/>
        <v>0</v>
      </c>
      <c r="QBJ460" s="143">
        <f t="shared" si="329"/>
        <v>0</v>
      </c>
      <c r="QBK460" s="143">
        <f t="shared" si="329"/>
        <v>0</v>
      </c>
      <c r="QBL460" s="143">
        <f t="shared" si="329"/>
        <v>0</v>
      </c>
      <c r="QBM460" s="143">
        <f t="shared" si="329"/>
        <v>0</v>
      </c>
      <c r="QBN460" s="143">
        <f t="shared" si="329"/>
        <v>0</v>
      </c>
      <c r="QBO460" s="143">
        <f t="shared" si="329"/>
        <v>0</v>
      </c>
      <c r="QBP460" s="143">
        <f t="shared" si="329"/>
        <v>0</v>
      </c>
      <c r="QBQ460" s="143">
        <f t="shared" si="329"/>
        <v>0</v>
      </c>
      <c r="QBR460" s="143">
        <f t="shared" si="329"/>
        <v>0</v>
      </c>
      <c r="QBS460" s="143">
        <f t="shared" si="329"/>
        <v>0</v>
      </c>
      <c r="QBT460" s="143">
        <f t="shared" si="329"/>
        <v>0</v>
      </c>
      <c r="QBU460" s="143">
        <f t="shared" si="329"/>
        <v>0</v>
      </c>
      <c r="QBV460" s="143">
        <f t="shared" si="329"/>
        <v>0</v>
      </c>
      <c r="QBW460" s="143">
        <f t="shared" si="329"/>
        <v>0</v>
      </c>
      <c r="QBX460" s="143">
        <f t="shared" si="329"/>
        <v>0</v>
      </c>
      <c r="QBY460" s="143">
        <f t="shared" si="329"/>
        <v>0</v>
      </c>
      <c r="QBZ460" s="143">
        <f t="shared" si="329"/>
        <v>0</v>
      </c>
      <c r="QCA460" s="143">
        <f t="shared" si="329"/>
        <v>0</v>
      </c>
      <c r="QCB460" s="143">
        <f t="shared" si="329"/>
        <v>0</v>
      </c>
      <c r="QCC460" s="143">
        <f t="shared" si="329"/>
        <v>0</v>
      </c>
      <c r="QCD460" s="143">
        <f t="shared" si="329"/>
        <v>0</v>
      </c>
      <c r="QCE460" s="143">
        <f t="shared" si="329"/>
        <v>0</v>
      </c>
      <c r="QCF460" s="143">
        <f t="shared" si="329"/>
        <v>0</v>
      </c>
      <c r="QCG460" s="143">
        <f t="shared" si="329"/>
        <v>0</v>
      </c>
      <c r="QCH460" s="143">
        <f t="shared" si="329"/>
        <v>0</v>
      </c>
      <c r="QCI460" s="143">
        <f t="shared" si="329"/>
        <v>0</v>
      </c>
      <c r="QCJ460" s="143">
        <f t="shared" si="329"/>
        <v>0</v>
      </c>
      <c r="QCK460" s="143">
        <f t="shared" si="329"/>
        <v>0</v>
      </c>
      <c r="QCL460" s="143">
        <f t="shared" si="329"/>
        <v>0</v>
      </c>
      <c r="QCM460" s="143">
        <f t="shared" si="329"/>
        <v>0</v>
      </c>
      <c r="QCN460" s="143">
        <f t="shared" si="329"/>
        <v>0</v>
      </c>
      <c r="QCO460" s="143">
        <f t="shared" si="329"/>
        <v>0</v>
      </c>
      <c r="QCP460" s="143">
        <f t="shared" si="329"/>
        <v>0</v>
      </c>
      <c r="QCQ460" s="143">
        <f t="shared" si="329"/>
        <v>0</v>
      </c>
      <c r="QCR460" s="143">
        <f t="shared" si="329"/>
        <v>0</v>
      </c>
      <c r="QCS460" s="143">
        <f t="shared" ref="QCS460:QFD460" si="330">QCS436</f>
        <v>0</v>
      </c>
      <c r="QCT460" s="143">
        <f t="shared" si="330"/>
        <v>0</v>
      </c>
      <c r="QCU460" s="143">
        <f t="shared" si="330"/>
        <v>0</v>
      </c>
      <c r="QCV460" s="143">
        <f t="shared" si="330"/>
        <v>0</v>
      </c>
      <c r="QCW460" s="143">
        <f t="shared" si="330"/>
        <v>0</v>
      </c>
      <c r="QCX460" s="143">
        <f t="shared" si="330"/>
        <v>0</v>
      </c>
      <c r="QCY460" s="143">
        <f t="shared" si="330"/>
        <v>0</v>
      </c>
      <c r="QCZ460" s="143">
        <f t="shared" si="330"/>
        <v>0</v>
      </c>
      <c r="QDA460" s="143">
        <f t="shared" si="330"/>
        <v>0</v>
      </c>
      <c r="QDB460" s="143">
        <f t="shared" si="330"/>
        <v>0</v>
      </c>
      <c r="QDC460" s="143">
        <f t="shared" si="330"/>
        <v>0</v>
      </c>
      <c r="QDD460" s="143">
        <f t="shared" si="330"/>
        <v>0</v>
      </c>
      <c r="QDE460" s="143">
        <f t="shared" si="330"/>
        <v>0</v>
      </c>
      <c r="QDF460" s="143">
        <f t="shared" si="330"/>
        <v>0</v>
      </c>
      <c r="QDG460" s="143">
        <f t="shared" si="330"/>
        <v>0</v>
      </c>
      <c r="QDH460" s="143">
        <f t="shared" si="330"/>
        <v>0</v>
      </c>
      <c r="QDI460" s="143">
        <f t="shared" si="330"/>
        <v>0</v>
      </c>
      <c r="QDJ460" s="143">
        <f t="shared" si="330"/>
        <v>0</v>
      </c>
      <c r="QDK460" s="143">
        <f t="shared" si="330"/>
        <v>0</v>
      </c>
      <c r="QDL460" s="143">
        <f t="shared" si="330"/>
        <v>0</v>
      </c>
      <c r="QDM460" s="143">
        <f t="shared" si="330"/>
        <v>0</v>
      </c>
      <c r="QDN460" s="143">
        <f t="shared" si="330"/>
        <v>0</v>
      </c>
      <c r="QDO460" s="143">
        <f t="shared" si="330"/>
        <v>0</v>
      </c>
      <c r="QDP460" s="143">
        <f t="shared" si="330"/>
        <v>0</v>
      </c>
      <c r="QDQ460" s="143">
        <f t="shared" si="330"/>
        <v>0</v>
      </c>
      <c r="QDR460" s="143">
        <f t="shared" si="330"/>
        <v>0</v>
      </c>
      <c r="QDS460" s="143">
        <f t="shared" si="330"/>
        <v>0</v>
      </c>
      <c r="QDT460" s="143">
        <f t="shared" si="330"/>
        <v>0</v>
      </c>
      <c r="QDU460" s="143">
        <f t="shared" si="330"/>
        <v>0</v>
      </c>
      <c r="QDV460" s="143">
        <f t="shared" si="330"/>
        <v>0</v>
      </c>
      <c r="QDW460" s="143">
        <f t="shared" si="330"/>
        <v>0</v>
      </c>
      <c r="QDX460" s="143">
        <f t="shared" si="330"/>
        <v>0</v>
      </c>
      <c r="QDY460" s="143">
        <f t="shared" si="330"/>
        <v>0</v>
      </c>
      <c r="QDZ460" s="143">
        <f t="shared" si="330"/>
        <v>0</v>
      </c>
      <c r="QEA460" s="143">
        <f t="shared" si="330"/>
        <v>0</v>
      </c>
      <c r="QEB460" s="143">
        <f t="shared" si="330"/>
        <v>0</v>
      </c>
      <c r="QEC460" s="143">
        <f t="shared" si="330"/>
        <v>0</v>
      </c>
      <c r="QED460" s="143">
        <f t="shared" si="330"/>
        <v>0</v>
      </c>
      <c r="QEE460" s="143">
        <f t="shared" si="330"/>
        <v>0</v>
      </c>
      <c r="QEF460" s="143">
        <f t="shared" si="330"/>
        <v>0</v>
      </c>
      <c r="QEG460" s="143">
        <f t="shared" si="330"/>
        <v>0</v>
      </c>
      <c r="QEH460" s="143">
        <f t="shared" si="330"/>
        <v>0</v>
      </c>
      <c r="QEI460" s="143">
        <f t="shared" si="330"/>
        <v>0</v>
      </c>
      <c r="QEJ460" s="143">
        <f t="shared" si="330"/>
        <v>0</v>
      </c>
      <c r="QEK460" s="143">
        <f t="shared" si="330"/>
        <v>0</v>
      </c>
      <c r="QEL460" s="143">
        <f t="shared" si="330"/>
        <v>0</v>
      </c>
      <c r="QEM460" s="143">
        <f t="shared" si="330"/>
        <v>0</v>
      </c>
      <c r="QEN460" s="143">
        <f t="shared" si="330"/>
        <v>0</v>
      </c>
      <c r="QEO460" s="143">
        <f t="shared" si="330"/>
        <v>0</v>
      </c>
      <c r="QEP460" s="143">
        <f t="shared" si="330"/>
        <v>0</v>
      </c>
      <c r="QEQ460" s="143">
        <f t="shared" si="330"/>
        <v>0</v>
      </c>
      <c r="QER460" s="143">
        <f t="shared" si="330"/>
        <v>0</v>
      </c>
      <c r="QES460" s="143">
        <f t="shared" si="330"/>
        <v>0</v>
      </c>
      <c r="QET460" s="143">
        <f t="shared" si="330"/>
        <v>0</v>
      </c>
      <c r="QEU460" s="143">
        <f t="shared" si="330"/>
        <v>0</v>
      </c>
      <c r="QEV460" s="143">
        <f t="shared" si="330"/>
        <v>0</v>
      </c>
      <c r="QEW460" s="143">
        <f t="shared" si="330"/>
        <v>0</v>
      </c>
      <c r="QEX460" s="143">
        <f t="shared" si="330"/>
        <v>0</v>
      </c>
      <c r="QEY460" s="143">
        <f t="shared" si="330"/>
        <v>0</v>
      </c>
      <c r="QEZ460" s="143">
        <f t="shared" si="330"/>
        <v>0</v>
      </c>
      <c r="QFA460" s="143">
        <f t="shared" si="330"/>
        <v>0</v>
      </c>
      <c r="QFB460" s="143">
        <f t="shared" si="330"/>
        <v>0</v>
      </c>
      <c r="QFC460" s="143">
        <f t="shared" si="330"/>
        <v>0</v>
      </c>
      <c r="QFD460" s="143">
        <f t="shared" si="330"/>
        <v>0</v>
      </c>
      <c r="QFE460" s="143">
        <f t="shared" ref="QFE460:QHP460" si="331">QFE436</f>
        <v>0</v>
      </c>
      <c r="QFF460" s="143">
        <f t="shared" si="331"/>
        <v>0</v>
      </c>
      <c r="QFG460" s="143">
        <f t="shared" si="331"/>
        <v>0</v>
      </c>
      <c r="QFH460" s="143">
        <f t="shared" si="331"/>
        <v>0</v>
      </c>
      <c r="QFI460" s="143">
        <f t="shared" si="331"/>
        <v>0</v>
      </c>
      <c r="QFJ460" s="143">
        <f t="shared" si="331"/>
        <v>0</v>
      </c>
      <c r="QFK460" s="143">
        <f t="shared" si="331"/>
        <v>0</v>
      </c>
      <c r="QFL460" s="143">
        <f t="shared" si="331"/>
        <v>0</v>
      </c>
      <c r="QFM460" s="143">
        <f t="shared" si="331"/>
        <v>0</v>
      </c>
      <c r="QFN460" s="143">
        <f t="shared" si="331"/>
        <v>0</v>
      </c>
      <c r="QFO460" s="143">
        <f t="shared" si="331"/>
        <v>0</v>
      </c>
      <c r="QFP460" s="143">
        <f t="shared" si="331"/>
        <v>0</v>
      </c>
      <c r="QFQ460" s="143">
        <f t="shared" si="331"/>
        <v>0</v>
      </c>
      <c r="QFR460" s="143">
        <f t="shared" si="331"/>
        <v>0</v>
      </c>
      <c r="QFS460" s="143">
        <f t="shared" si="331"/>
        <v>0</v>
      </c>
      <c r="QFT460" s="143">
        <f t="shared" si="331"/>
        <v>0</v>
      </c>
      <c r="QFU460" s="143">
        <f t="shared" si="331"/>
        <v>0</v>
      </c>
      <c r="QFV460" s="143">
        <f t="shared" si="331"/>
        <v>0</v>
      </c>
      <c r="QFW460" s="143">
        <f t="shared" si="331"/>
        <v>0</v>
      </c>
      <c r="QFX460" s="143">
        <f t="shared" si="331"/>
        <v>0</v>
      </c>
      <c r="QFY460" s="143">
        <f t="shared" si="331"/>
        <v>0</v>
      </c>
      <c r="QFZ460" s="143">
        <f t="shared" si="331"/>
        <v>0</v>
      </c>
      <c r="QGA460" s="143">
        <f t="shared" si="331"/>
        <v>0</v>
      </c>
      <c r="QGB460" s="143">
        <f t="shared" si="331"/>
        <v>0</v>
      </c>
      <c r="QGC460" s="143">
        <f t="shared" si="331"/>
        <v>0</v>
      </c>
      <c r="QGD460" s="143">
        <f t="shared" si="331"/>
        <v>0</v>
      </c>
      <c r="QGE460" s="143">
        <f t="shared" si="331"/>
        <v>0</v>
      </c>
      <c r="QGF460" s="143">
        <f t="shared" si="331"/>
        <v>0</v>
      </c>
      <c r="QGG460" s="143">
        <f t="shared" si="331"/>
        <v>0</v>
      </c>
      <c r="QGH460" s="143">
        <f t="shared" si="331"/>
        <v>0</v>
      </c>
      <c r="QGI460" s="143">
        <f t="shared" si="331"/>
        <v>0</v>
      </c>
      <c r="QGJ460" s="143">
        <f t="shared" si="331"/>
        <v>0</v>
      </c>
      <c r="QGK460" s="143">
        <f t="shared" si="331"/>
        <v>0</v>
      </c>
      <c r="QGL460" s="143">
        <f t="shared" si="331"/>
        <v>0</v>
      </c>
      <c r="QGM460" s="143">
        <f t="shared" si="331"/>
        <v>0</v>
      </c>
      <c r="QGN460" s="143">
        <f t="shared" si="331"/>
        <v>0</v>
      </c>
      <c r="QGO460" s="143">
        <f t="shared" si="331"/>
        <v>0</v>
      </c>
      <c r="QGP460" s="143">
        <f t="shared" si="331"/>
        <v>0</v>
      </c>
      <c r="QGQ460" s="143">
        <f t="shared" si="331"/>
        <v>0</v>
      </c>
      <c r="QGR460" s="143">
        <f t="shared" si="331"/>
        <v>0</v>
      </c>
      <c r="QGS460" s="143">
        <f t="shared" si="331"/>
        <v>0</v>
      </c>
      <c r="QGT460" s="143">
        <f t="shared" si="331"/>
        <v>0</v>
      </c>
      <c r="QGU460" s="143">
        <f t="shared" si="331"/>
        <v>0</v>
      </c>
      <c r="QGV460" s="143">
        <f t="shared" si="331"/>
        <v>0</v>
      </c>
      <c r="QGW460" s="143">
        <f t="shared" si="331"/>
        <v>0</v>
      </c>
      <c r="QGX460" s="143">
        <f t="shared" si="331"/>
        <v>0</v>
      </c>
      <c r="QGY460" s="143">
        <f t="shared" si="331"/>
        <v>0</v>
      </c>
      <c r="QGZ460" s="143">
        <f t="shared" si="331"/>
        <v>0</v>
      </c>
      <c r="QHA460" s="143">
        <f t="shared" si="331"/>
        <v>0</v>
      </c>
      <c r="QHB460" s="143">
        <f t="shared" si="331"/>
        <v>0</v>
      </c>
      <c r="QHC460" s="143">
        <f t="shared" si="331"/>
        <v>0</v>
      </c>
      <c r="QHD460" s="143">
        <f t="shared" si="331"/>
        <v>0</v>
      </c>
      <c r="QHE460" s="143">
        <f t="shared" si="331"/>
        <v>0</v>
      </c>
      <c r="QHF460" s="143">
        <f t="shared" si="331"/>
        <v>0</v>
      </c>
      <c r="QHG460" s="143">
        <f t="shared" si="331"/>
        <v>0</v>
      </c>
      <c r="QHH460" s="143">
        <f t="shared" si="331"/>
        <v>0</v>
      </c>
      <c r="QHI460" s="143">
        <f t="shared" si="331"/>
        <v>0</v>
      </c>
      <c r="QHJ460" s="143">
        <f t="shared" si="331"/>
        <v>0</v>
      </c>
      <c r="QHK460" s="143">
        <f t="shared" si="331"/>
        <v>0</v>
      </c>
      <c r="QHL460" s="143">
        <f t="shared" si="331"/>
        <v>0</v>
      </c>
      <c r="QHM460" s="143">
        <f t="shared" si="331"/>
        <v>0</v>
      </c>
      <c r="QHN460" s="143">
        <f t="shared" si="331"/>
        <v>0</v>
      </c>
      <c r="QHO460" s="143">
        <f t="shared" si="331"/>
        <v>0</v>
      </c>
      <c r="QHP460" s="143">
        <f t="shared" si="331"/>
        <v>0</v>
      </c>
      <c r="QHQ460" s="143">
        <f t="shared" ref="QHQ460:QKB460" si="332">QHQ436</f>
        <v>0</v>
      </c>
      <c r="QHR460" s="143">
        <f t="shared" si="332"/>
        <v>0</v>
      </c>
      <c r="QHS460" s="143">
        <f t="shared" si="332"/>
        <v>0</v>
      </c>
      <c r="QHT460" s="143">
        <f t="shared" si="332"/>
        <v>0</v>
      </c>
      <c r="QHU460" s="143">
        <f t="shared" si="332"/>
        <v>0</v>
      </c>
      <c r="QHV460" s="143">
        <f t="shared" si="332"/>
        <v>0</v>
      </c>
      <c r="QHW460" s="143">
        <f t="shared" si="332"/>
        <v>0</v>
      </c>
      <c r="QHX460" s="143">
        <f t="shared" si="332"/>
        <v>0</v>
      </c>
      <c r="QHY460" s="143">
        <f t="shared" si="332"/>
        <v>0</v>
      </c>
      <c r="QHZ460" s="143">
        <f t="shared" si="332"/>
        <v>0</v>
      </c>
      <c r="QIA460" s="143">
        <f t="shared" si="332"/>
        <v>0</v>
      </c>
      <c r="QIB460" s="143">
        <f t="shared" si="332"/>
        <v>0</v>
      </c>
      <c r="QIC460" s="143">
        <f t="shared" si="332"/>
        <v>0</v>
      </c>
      <c r="QID460" s="143">
        <f t="shared" si="332"/>
        <v>0</v>
      </c>
      <c r="QIE460" s="143">
        <f t="shared" si="332"/>
        <v>0</v>
      </c>
      <c r="QIF460" s="143">
        <f t="shared" si="332"/>
        <v>0</v>
      </c>
      <c r="QIG460" s="143">
        <f t="shared" si="332"/>
        <v>0</v>
      </c>
      <c r="QIH460" s="143">
        <f t="shared" si="332"/>
        <v>0</v>
      </c>
      <c r="QII460" s="143">
        <f t="shared" si="332"/>
        <v>0</v>
      </c>
      <c r="QIJ460" s="143">
        <f t="shared" si="332"/>
        <v>0</v>
      </c>
      <c r="QIK460" s="143">
        <f t="shared" si="332"/>
        <v>0</v>
      </c>
      <c r="QIL460" s="143">
        <f t="shared" si="332"/>
        <v>0</v>
      </c>
      <c r="QIM460" s="143">
        <f t="shared" si="332"/>
        <v>0</v>
      </c>
      <c r="QIN460" s="143">
        <f t="shared" si="332"/>
        <v>0</v>
      </c>
      <c r="QIO460" s="143">
        <f t="shared" si="332"/>
        <v>0</v>
      </c>
      <c r="QIP460" s="143">
        <f t="shared" si="332"/>
        <v>0</v>
      </c>
      <c r="QIQ460" s="143">
        <f t="shared" si="332"/>
        <v>0</v>
      </c>
      <c r="QIR460" s="143">
        <f t="shared" si="332"/>
        <v>0</v>
      </c>
      <c r="QIS460" s="143">
        <f t="shared" si="332"/>
        <v>0</v>
      </c>
      <c r="QIT460" s="143">
        <f t="shared" si="332"/>
        <v>0</v>
      </c>
      <c r="QIU460" s="143">
        <f t="shared" si="332"/>
        <v>0</v>
      </c>
      <c r="QIV460" s="143">
        <f t="shared" si="332"/>
        <v>0</v>
      </c>
      <c r="QIW460" s="143">
        <f t="shared" si="332"/>
        <v>0</v>
      </c>
      <c r="QIX460" s="143">
        <f t="shared" si="332"/>
        <v>0</v>
      </c>
      <c r="QIY460" s="143">
        <f t="shared" si="332"/>
        <v>0</v>
      </c>
      <c r="QIZ460" s="143">
        <f t="shared" si="332"/>
        <v>0</v>
      </c>
      <c r="QJA460" s="143">
        <f t="shared" si="332"/>
        <v>0</v>
      </c>
      <c r="QJB460" s="143">
        <f t="shared" si="332"/>
        <v>0</v>
      </c>
      <c r="QJC460" s="143">
        <f t="shared" si="332"/>
        <v>0</v>
      </c>
      <c r="QJD460" s="143">
        <f t="shared" si="332"/>
        <v>0</v>
      </c>
      <c r="QJE460" s="143">
        <f t="shared" si="332"/>
        <v>0</v>
      </c>
      <c r="QJF460" s="143">
        <f t="shared" si="332"/>
        <v>0</v>
      </c>
      <c r="QJG460" s="143">
        <f t="shared" si="332"/>
        <v>0</v>
      </c>
      <c r="QJH460" s="143">
        <f t="shared" si="332"/>
        <v>0</v>
      </c>
      <c r="QJI460" s="143">
        <f t="shared" si="332"/>
        <v>0</v>
      </c>
      <c r="QJJ460" s="143">
        <f t="shared" si="332"/>
        <v>0</v>
      </c>
      <c r="QJK460" s="143">
        <f t="shared" si="332"/>
        <v>0</v>
      </c>
      <c r="QJL460" s="143">
        <f t="shared" si="332"/>
        <v>0</v>
      </c>
      <c r="QJM460" s="143">
        <f t="shared" si="332"/>
        <v>0</v>
      </c>
      <c r="QJN460" s="143">
        <f t="shared" si="332"/>
        <v>0</v>
      </c>
      <c r="QJO460" s="143">
        <f t="shared" si="332"/>
        <v>0</v>
      </c>
      <c r="QJP460" s="143">
        <f t="shared" si="332"/>
        <v>0</v>
      </c>
      <c r="QJQ460" s="143">
        <f t="shared" si="332"/>
        <v>0</v>
      </c>
      <c r="QJR460" s="143">
        <f t="shared" si="332"/>
        <v>0</v>
      </c>
      <c r="QJS460" s="143">
        <f t="shared" si="332"/>
        <v>0</v>
      </c>
      <c r="QJT460" s="143">
        <f t="shared" si="332"/>
        <v>0</v>
      </c>
      <c r="QJU460" s="143">
        <f t="shared" si="332"/>
        <v>0</v>
      </c>
      <c r="QJV460" s="143">
        <f t="shared" si="332"/>
        <v>0</v>
      </c>
      <c r="QJW460" s="143">
        <f t="shared" si="332"/>
        <v>0</v>
      </c>
      <c r="QJX460" s="143">
        <f t="shared" si="332"/>
        <v>0</v>
      </c>
      <c r="QJY460" s="143">
        <f t="shared" si="332"/>
        <v>0</v>
      </c>
      <c r="QJZ460" s="143">
        <f t="shared" si="332"/>
        <v>0</v>
      </c>
      <c r="QKA460" s="143">
        <f t="shared" si="332"/>
        <v>0</v>
      </c>
      <c r="QKB460" s="143">
        <f t="shared" si="332"/>
        <v>0</v>
      </c>
      <c r="QKC460" s="143">
        <f t="shared" ref="QKC460:QMN460" si="333">QKC436</f>
        <v>0</v>
      </c>
      <c r="QKD460" s="143">
        <f t="shared" si="333"/>
        <v>0</v>
      </c>
      <c r="QKE460" s="143">
        <f t="shared" si="333"/>
        <v>0</v>
      </c>
      <c r="QKF460" s="143">
        <f t="shared" si="333"/>
        <v>0</v>
      </c>
      <c r="QKG460" s="143">
        <f t="shared" si="333"/>
        <v>0</v>
      </c>
      <c r="QKH460" s="143">
        <f t="shared" si="333"/>
        <v>0</v>
      </c>
      <c r="QKI460" s="143">
        <f t="shared" si="333"/>
        <v>0</v>
      </c>
      <c r="QKJ460" s="143">
        <f t="shared" si="333"/>
        <v>0</v>
      </c>
      <c r="QKK460" s="143">
        <f t="shared" si="333"/>
        <v>0</v>
      </c>
      <c r="QKL460" s="143">
        <f t="shared" si="333"/>
        <v>0</v>
      </c>
      <c r="QKM460" s="143">
        <f t="shared" si="333"/>
        <v>0</v>
      </c>
      <c r="QKN460" s="143">
        <f t="shared" si="333"/>
        <v>0</v>
      </c>
      <c r="QKO460" s="143">
        <f t="shared" si="333"/>
        <v>0</v>
      </c>
      <c r="QKP460" s="143">
        <f t="shared" si="333"/>
        <v>0</v>
      </c>
      <c r="QKQ460" s="143">
        <f t="shared" si="333"/>
        <v>0</v>
      </c>
      <c r="QKR460" s="143">
        <f t="shared" si="333"/>
        <v>0</v>
      </c>
      <c r="QKS460" s="143">
        <f t="shared" si="333"/>
        <v>0</v>
      </c>
      <c r="QKT460" s="143">
        <f t="shared" si="333"/>
        <v>0</v>
      </c>
      <c r="QKU460" s="143">
        <f t="shared" si="333"/>
        <v>0</v>
      </c>
      <c r="QKV460" s="143">
        <f t="shared" si="333"/>
        <v>0</v>
      </c>
      <c r="QKW460" s="143">
        <f t="shared" si="333"/>
        <v>0</v>
      </c>
      <c r="QKX460" s="143">
        <f t="shared" si="333"/>
        <v>0</v>
      </c>
      <c r="QKY460" s="143">
        <f t="shared" si="333"/>
        <v>0</v>
      </c>
      <c r="QKZ460" s="143">
        <f t="shared" si="333"/>
        <v>0</v>
      </c>
      <c r="QLA460" s="143">
        <f t="shared" si="333"/>
        <v>0</v>
      </c>
      <c r="QLB460" s="143">
        <f t="shared" si="333"/>
        <v>0</v>
      </c>
      <c r="QLC460" s="143">
        <f t="shared" si="333"/>
        <v>0</v>
      </c>
      <c r="QLD460" s="143">
        <f t="shared" si="333"/>
        <v>0</v>
      </c>
      <c r="QLE460" s="143">
        <f t="shared" si="333"/>
        <v>0</v>
      </c>
      <c r="QLF460" s="143">
        <f t="shared" si="333"/>
        <v>0</v>
      </c>
      <c r="QLG460" s="143">
        <f t="shared" si="333"/>
        <v>0</v>
      </c>
      <c r="QLH460" s="143">
        <f t="shared" si="333"/>
        <v>0</v>
      </c>
      <c r="QLI460" s="143">
        <f t="shared" si="333"/>
        <v>0</v>
      </c>
      <c r="QLJ460" s="143">
        <f t="shared" si="333"/>
        <v>0</v>
      </c>
      <c r="QLK460" s="143">
        <f t="shared" si="333"/>
        <v>0</v>
      </c>
      <c r="QLL460" s="143">
        <f t="shared" si="333"/>
        <v>0</v>
      </c>
      <c r="QLM460" s="143">
        <f t="shared" si="333"/>
        <v>0</v>
      </c>
      <c r="QLN460" s="143">
        <f t="shared" si="333"/>
        <v>0</v>
      </c>
      <c r="QLO460" s="143">
        <f t="shared" si="333"/>
        <v>0</v>
      </c>
      <c r="QLP460" s="143">
        <f t="shared" si="333"/>
        <v>0</v>
      </c>
      <c r="QLQ460" s="143">
        <f t="shared" si="333"/>
        <v>0</v>
      </c>
      <c r="QLR460" s="143">
        <f t="shared" si="333"/>
        <v>0</v>
      </c>
      <c r="QLS460" s="143">
        <f t="shared" si="333"/>
        <v>0</v>
      </c>
      <c r="QLT460" s="143">
        <f t="shared" si="333"/>
        <v>0</v>
      </c>
      <c r="QLU460" s="143">
        <f t="shared" si="333"/>
        <v>0</v>
      </c>
      <c r="QLV460" s="143">
        <f t="shared" si="333"/>
        <v>0</v>
      </c>
      <c r="QLW460" s="143">
        <f t="shared" si="333"/>
        <v>0</v>
      </c>
      <c r="QLX460" s="143">
        <f t="shared" si="333"/>
        <v>0</v>
      </c>
      <c r="QLY460" s="143">
        <f t="shared" si="333"/>
        <v>0</v>
      </c>
      <c r="QLZ460" s="143">
        <f t="shared" si="333"/>
        <v>0</v>
      </c>
      <c r="QMA460" s="143">
        <f t="shared" si="333"/>
        <v>0</v>
      </c>
      <c r="QMB460" s="143">
        <f t="shared" si="333"/>
        <v>0</v>
      </c>
      <c r="QMC460" s="143">
        <f t="shared" si="333"/>
        <v>0</v>
      </c>
      <c r="QMD460" s="143">
        <f t="shared" si="333"/>
        <v>0</v>
      </c>
      <c r="QME460" s="143">
        <f t="shared" si="333"/>
        <v>0</v>
      </c>
      <c r="QMF460" s="143">
        <f t="shared" si="333"/>
        <v>0</v>
      </c>
      <c r="QMG460" s="143">
        <f t="shared" si="333"/>
        <v>0</v>
      </c>
      <c r="QMH460" s="143">
        <f t="shared" si="333"/>
        <v>0</v>
      </c>
      <c r="QMI460" s="143">
        <f t="shared" si="333"/>
        <v>0</v>
      </c>
      <c r="QMJ460" s="143">
        <f t="shared" si="333"/>
        <v>0</v>
      </c>
      <c r="QMK460" s="143">
        <f t="shared" si="333"/>
        <v>0</v>
      </c>
      <c r="QML460" s="143">
        <f t="shared" si="333"/>
        <v>0</v>
      </c>
      <c r="QMM460" s="143">
        <f t="shared" si="333"/>
        <v>0</v>
      </c>
      <c r="QMN460" s="143">
        <f t="shared" si="333"/>
        <v>0</v>
      </c>
      <c r="QMO460" s="143">
        <f t="shared" ref="QMO460:QOZ460" si="334">QMO436</f>
        <v>0</v>
      </c>
      <c r="QMP460" s="143">
        <f t="shared" si="334"/>
        <v>0</v>
      </c>
      <c r="QMQ460" s="143">
        <f t="shared" si="334"/>
        <v>0</v>
      </c>
      <c r="QMR460" s="143">
        <f t="shared" si="334"/>
        <v>0</v>
      </c>
      <c r="QMS460" s="143">
        <f t="shared" si="334"/>
        <v>0</v>
      </c>
      <c r="QMT460" s="143">
        <f t="shared" si="334"/>
        <v>0</v>
      </c>
      <c r="QMU460" s="143">
        <f t="shared" si="334"/>
        <v>0</v>
      </c>
      <c r="QMV460" s="143">
        <f t="shared" si="334"/>
        <v>0</v>
      </c>
      <c r="QMW460" s="143">
        <f t="shared" si="334"/>
        <v>0</v>
      </c>
      <c r="QMX460" s="143">
        <f t="shared" si="334"/>
        <v>0</v>
      </c>
      <c r="QMY460" s="143">
        <f t="shared" si="334"/>
        <v>0</v>
      </c>
      <c r="QMZ460" s="143">
        <f t="shared" si="334"/>
        <v>0</v>
      </c>
      <c r="QNA460" s="143">
        <f t="shared" si="334"/>
        <v>0</v>
      </c>
      <c r="QNB460" s="143">
        <f t="shared" si="334"/>
        <v>0</v>
      </c>
      <c r="QNC460" s="143">
        <f t="shared" si="334"/>
        <v>0</v>
      </c>
      <c r="QND460" s="143">
        <f t="shared" si="334"/>
        <v>0</v>
      </c>
      <c r="QNE460" s="143">
        <f t="shared" si="334"/>
        <v>0</v>
      </c>
      <c r="QNF460" s="143">
        <f t="shared" si="334"/>
        <v>0</v>
      </c>
      <c r="QNG460" s="143">
        <f t="shared" si="334"/>
        <v>0</v>
      </c>
      <c r="QNH460" s="143">
        <f t="shared" si="334"/>
        <v>0</v>
      </c>
      <c r="QNI460" s="143">
        <f t="shared" si="334"/>
        <v>0</v>
      </c>
      <c r="QNJ460" s="143">
        <f t="shared" si="334"/>
        <v>0</v>
      </c>
      <c r="QNK460" s="143">
        <f t="shared" si="334"/>
        <v>0</v>
      </c>
      <c r="QNL460" s="143">
        <f t="shared" si="334"/>
        <v>0</v>
      </c>
      <c r="QNM460" s="143">
        <f t="shared" si="334"/>
        <v>0</v>
      </c>
      <c r="QNN460" s="143">
        <f t="shared" si="334"/>
        <v>0</v>
      </c>
      <c r="QNO460" s="143">
        <f t="shared" si="334"/>
        <v>0</v>
      </c>
      <c r="QNP460" s="143">
        <f t="shared" si="334"/>
        <v>0</v>
      </c>
      <c r="QNQ460" s="143">
        <f t="shared" si="334"/>
        <v>0</v>
      </c>
      <c r="QNR460" s="143">
        <f t="shared" si="334"/>
        <v>0</v>
      </c>
      <c r="QNS460" s="143">
        <f t="shared" si="334"/>
        <v>0</v>
      </c>
      <c r="QNT460" s="143">
        <f t="shared" si="334"/>
        <v>0</v>
      </c>
      <c r="QNU460" s="143">
        <f t="shared" si="334"/>
        <v>0</v>
      </c>
      <c r="QNV460" s="143">
        <f t="shared" si="334"/>
        <v>0</v>
      </c>
      <c r="QNW460" s="143">
        <f t="shared" si="334"/>
        <v>0</v>
      </c>
      <c r="QNX460" s="143">
        <f t="shared" si="334"/>
        <v>0</v>
      </c>
      <c r="QNY460" s="143">
        <f t="shared" si="334"/>
        <v>0</v>
      </c>
      <c r="QNZ460" s="143">
        <f t="shared" si="334"/>
        <v>0</v>
      </c>
      <c r="QOA460" s="143">
        <f t="shared" si="334"/>
        <v>0</v>
      </c>
      <c r="QOB460" s="143">
        <f t="shared" si="334"/>
        <v>0</v>
      </c>
      <c r="QOC460" s="143">
        <f t="shared" si="334"/>
        <v>0</v>
      </c>
      <c r="QOD460" s="143">
        <f t="shared" si="334"/>
        <v>0</v>
      </c>
      <c r="QOE460" s="143">
        <f t="shared" si="334"/>
        <v>0</v>
      </c>
      <c r="QOF460" s="143">
        <f t="shared" si="334"/>
        <v>0</v>
      </c>
      <c r="QOG460" s="143">
        <f t="shared" si="334"/>
        <v>0</v>
      </c>
      <c r="QOH460" s="143">
        <f t="shared" si="334"/>
        <v>0</v>
      </c>
      <c r="QOI460" s="143">
        <f t="shared" si="334"/>
        <v>0</v>
      </c>
      <c r="QOJ460" s="143">
        <f t="shared" si="334"/>
        <v>0</v>
      </c>
      <c r="QOK460" s="143">
        <f t="shared" si="334"/>
        <v>0</v>
      </c>
      <c r="QOL460" s="143">
        <f t="shared" si="334"/>
        <v>0</v>
      </c>
      <c r="QOM460" s="143">
        <f t="shared" si="334"/>
        <v>0</v>
      </c>
      <c r="QON460" s="143">
        <f t="shared" si="334"/>
        <v>0</v>
      </c>
      <c r="QOO460" s="143">
        <f t="shared" si="334"/>
        <v>0</v>
      </c>
      <c r="QOP460" s="143">
        <f t="shared" si="334"/>
        <v>0</v>
      </c>
      <c r="QOQ460" s="143">
        <f t="shared" si="334"/>
        <v>0</v>
      </c>
      <c r="QOR460" s="143">
        <f t="shared" si="334"/>
        <v>0</v>
      </c>
      <c r="QOS460" s="143">
        <f t="shared" si="334"/>
        <v>0</v>
      </c>
      <c r="QOT460" s="143">
        <f t="shared" si="334"/>
        <v>0</v>
      </c>
      <c r="QOU460" s="143">
        <f t="shared" si="334"/>
        <v>0</v>
      </c>
      <c r="QOV460" s="143">
        <f t="shared" si="334"/>
        <v>0</v>
      </c>
      <c r="QOW460" s="143">
        <f t="shared" si="334"/>
        <v>0</v>
      </c>
      <c r="QOX460" s="143">
        <f t="shared" si="334"/>
        <v>0</v>
      </c>
      <c r="QOY460" s="143">
        <f t="shared" si="334"/>
        <v>0</v>
      </c>
      <c r="QOZ460" s="143">
        <f t="shared" si="334"/>
        <v>0</v>
      </c>
      <c r="QPA460" s="143">
        <f t="shared" ref="QPA460:QRL460" si="335">QPA436</f>
        <v>0</v>
      </c>
      <c r="QPB460" s="143">
        <f t="shared" si="335"/>
        <v>0</v>
      </c>
      <c r="QPC460" s="143">
        <f t="shared" si="335"/>
        <v>0</v>
      </c>
      <c r="QPD460" s="143">
        <f t="shared" si="335"/>
        <v>0</v>
      </c>
      <c r="QPE460" s="143">
        <f t="shared" si="335"/>
        <v>0</v>
      </c>
      <c r="QPF460" s="143">
        <f t="shared" si="335"/>
        <v>0</v>
      </c>
      <c r="QPG460" s="143">
        <f t="shared" si="335"/>
        <v>0</v>
      </c>
      <c r="QPH460" s="143">
        <f t="shared" si="335"/>
        <v>0</v>
      </c>
      <c r="QPI460" s="143">
        <f t="shared" si="335"/>
        <v>0</v>
      </c>
      <c r="QPJ460" s="143">
        <f t="shared" si="335"/>
        <v>0</v>
      </c>
      <c r="QPK460" s="143">
        <f t="shared" si="335"/>
        <v>0</v>
      </c>
      <c r="QPL460" s="143">
        <f t="shared" si="335"/>
        <v>0</v>
      </c>
      <c r="QPM460" s="143">
        <f t="shared" si="335"/>
        <v>0</v>
      </c>
      <c r="QPN460" s="143">
        <f t="shared" si="335"/>
        <v>0</v>
      </c>
      <c r="QPO460" s="143">
        <f t="shared" si="335"/>
        <v>0</v>
      </c>
      <c r="QPP460" s="143">
        <f t="shared" si="335"/>
        <v>0</v>
      </c>
      <c r="QPQ460" s="143">
        <f t="shared" si="335"/>
        <v>0</v>
      </c>
      <c r="QPR460" s="143">
        <f t="shared" si="335"/>
        <v>0</v>
      </c>
      <c r="QPS460" s="143">
        <f t="shared" si="335"/>
        <v>0</v>
      </c>
      <c r="QPT460" s="143">
        <f t="shared" si="335"/>
        <v>0</v>
      </c>
      <c r="QPU460" s="143">
        <f t="shared" si="335"/>
        <v>0</v>
      </c>
      <c r="QPV460" s="143">
        <f t="shared" si="335"/>
        <v>0</v>
      </c>
      <c r="QPW460" s="143">
        <f t="shared" si="335"/>
        <v>0</v>
      </c>
      <c r="QPX460" s="143">
        <f t="shared" si="335"/>
        <v>0</v>
      </c>
      <c r="QPY460" s="143">
        <f t="shared" si="335"/>
        <v>0</v>
      </c>
      <c r="QPZ460" s="143">
        <f t="shared" si="335"/>
        <v>0</v>
      </c>
      <c r="QQA460" s="143">
        <f t="shared" si="335"/>
        <v>0</v>
      </c>
      <c r="QQB460" s="143">
        <f t="shared" si="335"/>
        <v>0</v>
      </c>
      <c r="QQC460" s="143">
        <f t="shared" si="335"/>
        <v>0</v>
      </c>
      <c r="QQD460" s="143">
        <f t="shared" si="335"/>
        <v>0</v>
      </c>
      <c r="QQE460" s="143">
        <f t="shared" si="335"/>
        <v>0</v>
      </c>
      <c r="QQF460" s="143">
        <f t="shared" si="335"/>
        <v>0</v>
      </c>
      <c r="QQG460" s="143">
        <f t="shared" si="335"/>
        <v>0</v>
      </c>
      <c r="QQH460" s="143">
        <f t="shared" si="335"/>
        <v>0</v>
      </c>
      <c r="QQI460" s="143">
        <f t="shared" si="335"/>
        <v>0</v>
      </c>
      <c r="QQJ460" s="143">
        <f t="shared" si="335"/>
        <v>0</v>
      </c>
      <c r="QQK460" s="143">
        <f t="shared" si="335"/>
        <v>0</v>
      </c>
      <c r="QQL460" s="143">
        <f t="shared" si="335"/>
        <v>0</v>
      </c>
      <c r="QQM460" s="143">
        <f t="shared" si="335"/>
        <v>0</v>
      </c>
      <c r="QQN460" s="143">
        <f t="shared" si="335"/>
        <v>0</v>
      </c>
      <c r="QQO460" s="143">
        <f t="shared" si="335"/>
        <v>0</v>
      </c>
      <c r="QQP460" s="143">
        <f t="shared" si="335"/>
        <v>0</v>
      </c>
      <c r="QQQ460" s="143">
        <f t="shared" si="335"/>
        <v>0</v>
      </c>
      <c r="QQR460" s="143">
        <f t="shared" si="335"/>
        <v>0</v>
      </c>
      <c r="QQS460" s="143">
        <f t="shared" si="335"/>
        <v>0</v>
      </c>
      <c r="QQT460" s="143">
        <f t="shared" si="335"/>
        <v>0</v>
      </c>
      <c r="QQU460" s="143">
        <f t="shared" si="335"/>
        <v>0</v>
      </c>
      <c r="QQV460" s="143">
        <f t="shared" si="335"/>
        <v>0</v>
      </c>
      <c r="QQW460" s="143">
        <f t="shared" si="335"/>
        <v>0</v>
      </c>
      <c r="QQX460" s="143">
        <f t="shared" si="335"/>
        <v>0</v>
      </c>
      <c r="QQY460" s="143">
        <f t="shared" si="335"/>
        <v>0</v>
      </c>
      <c r="QQZ460" s="143">
        <f t="shared" si="335"/>
        <v>0</v>
      </c>
      <c r="QRA460" s="143">
        <f t="shared" si="335"/>
        <v>0</v>
      </c>
      <c r="QRB460" s="143">
        <f t="shared" si="335"/>
        <v>0</v>
      </c>
      <c r="QRC460" s="143">
        <f t="shared" si="335"/>
        <v>0</v>
      </c>
      <c r="QRD460" s="143">
        <f t="shared" si="335"/>
        <v>0</v>
      </c>
      <c r="QRE460" s="143">
        <f t="shared" si="335"/>
        <v>0</v>
      </c>
      <c r="QRF460" s="143">
        <f t="shared" si="335"/>
        <v>0</v>
      </c>
      <c r="QRG460" s="143">
        <f t="shared" si="335"/>
        <v>0</v>
      </c>
      <c r="QRH460" s="143">
        <f t="shared" si="335"/>
        <v>0</v>
      </c>
      <c r="QRI460" s="143">
        <f t="shared" si="335"/>
        <v>0</v>
      </c>
      <c r="QRJ460" s="143">
        <f t="shared" si="335"/>
        <v>0</v>
      </c>
      <c r="QRK460" s="143">
        <f t="shared" si="335"/>
        <v>0</v>
      </c>
      <c r="QRL460" s="143">
        <f t="shared" si="335"/>
        <v>0</v>
      </c>
      <c r="QRM460" s="143">
        <f t="shared" ref="QRM460:QTX460" si="336">QRM436</f>
        <v>0</v>
      </c>
      <c r="QRN460" s="143">
        <f t="shared" si="336"/>
        <v>0</v>
      </c>
      <c r="QRO460" s="143">
        <f t="shared" si="336"/>
        <v>0</v>
      </c>
      <c r="QRP460" s="143">
        <f t="shared" si="336"/>
        <v>0</v>
      </c>
      <c r="QRQ460" s="143">
        <f t="shared" si="336"/>
        <v>0</v>
      </c>
      <c r="QRR460" s="143">
        <f t="shared" si="336"/>
        <v>0</v>
      </c>
      <c r="QRS460" s="143">
        <f t="shared" si="336"/>
        <v>0</v>
      </c>
      <c r="QRT460" s="143">
        <f t="shared" si="336"/>
        <v>0</v>
      </c>
      <c r="QRU460" s="143">
        <f t="shared" si="336"/>
        <v>0</v>
      </c>
      <c r="QRV460" s="143">
        <f t="shared" si="336"/>
        <v>0</v>
      </c>
      <c r="QRW460" s="143">
        <f t="shared" si="336"/>
        <v>0</v>
      </c>
      <c r="QRX460" s="143">
        <f t="shared" si="336"/>
        <v>0</v>
      </c>
      <c r="QRY460" s="143">
        <f t="shared" si="336"/>
        <v>0</v>
      </c>
      <c r="QRZ460" s="143">
        <f t="shared" si="336"/>
        <v>0</v>
      </c>
      <c r="QSA460" s="143">
        <f t="shared" si="336"/>
        <v>0</v>
      </c>
      <c r="QSB460" s="143">
        <f t="shared" si="336"/>
        <v>0</v>
      </c>
      <c r="QSC460" s="143">
        <f t="shared" si="336"/>
        <v>0</v>
      </c>
      <c r="QSD460" s="143">
        <f t="shared" si="336"/>
        <v>0</v>
      </c>
      <c r="QSE460" s="143">
        <f t="shared" si="336"/>
        <v>0</v>
      </c>
      <c r="QSF460" s="143">
        <f t="shared" si="336"/>
        <v>0</v>
      </c>
      <c r="QSG460" s="143">
        <f t="shared" si="336"/>
        <v>0</v>
      </c>
      <c r="QSH460" s="143">
        <f t="shared" si="336"/>
        <v>0</v>
      </c>
      <c r="QSI460" s="143">
        <f t="shared" si="336"/>
        <v>0</v>
      </c>
      <c r="QSJ460" s="143">
        <f t="shared" si="336"/>
        <v>0</v>
      </c>
      <c r="QSK460" s="143">
        <f t="shared" si="336"/>
        <v>0</v>
      </c>
      <c r="QSL460" s="143">
        <f t="shared" si="336"/>
        <v>0</v>
      </c>
      <c r="QSM460" s="143">
        <f t="shared" si="336"/>
        <v>0</v>
      </c>
      <c r="QSN460" s="143">
        <f t="shared" si="336"/>
        <v>0</v>
      </c>
      <c r="QSO460" s="143">
        <f t="shared" si="336"/>
        <v>0</v>
      </c>
      <c r="QSP460" s="143">
        <f t="shared" si="336"/>
        <v>0</v>
      </c>
      <c r="QSQ460" s="143">
        <f t="shared" si="336"/>
        <v>0</v>
      </c>
      <c r="QSR460" s="143">
        <f t="shared" si="336"/>
        <v>0</v>
      </c>
      <c r="QSS460" s="143">
        <f t="shared" si="336"/>
        <v>0</v>
      </c>
      <c r="QST460" s="143">
        <f t="shared" si="336"/>
        <v>0</v>
      </c>
      <c r="QSU460" s="143">
        <f t="shared" si="336"/>
        <v>0</v>
      </c>
      <c r="QSV460" s="143">
        <f t="shared" si="336"/>
        <v>0</v>
      </c>
      <c r="QSW460" s="143">
        <f t="shared" si="336"/>
        <v>0</v>
      </c>
      <c r="QSX460" s="143">
        <f t="shared" si="336"/>
        <v>0</v>
      </c>
      <c r="QSY460" s="143">
        <f t="shared" si="336"/>
        <v>0</v>
      </c>
      <c r="QSZ460" s="143">
        <f t="shared" si="336"/>
        <v>0</v>
      </c>
      <c r="QTA460" s="143">
        <f t="shared" si="336"/>
        <v>0</v>
      </c>
      <c r="QTB460" s="143">
        <f t="shared" si="336"/>
        <v>0</v>
      </c>
      <c r="QTC460" s="143">
        <f t="shared" si="336"/>
        <v>0</v>
      </c>
      <c r="QTD460" s="143">
        <f t="shared" si="336"/>
        <v>0</v>
      </c>
      <c r="QTE460" s="143">
        <f t="shared" si="336"/>
        <v>0</v>
      </c>
      <c r="QTF460" s="143">
        <f t="shared" si="336"/>
        <v>0</v>
      </c>
      <c r="QTG460" s="143">
        <f t="shared" si="336"/>
        <v>0</v>
      </c>
      <c r="QTH460" s="143">
        <f t="shared" si="336"/>
        <v>0</v>
      </c>
      <c r="QTI460" s="143">
        <f t="shared" si="336"/>
        <v>0</v>
      </c>
      <c r="QTJ460" s="143">
        <f t="shared" si="336"/>
        <v>0</v>
      </c>
      <c r="QTK460" s="143">
        <f t="shared" si="336"/>
        <v>0</v>
      </c>
      <c r="QTL460" s="143">
        <f t="shared" si="336"/>
        <v>0</v>
      </c>
      <c r="QTM460" s="143">
        <f t="shared" si="336"/>
        <v>0</v>
      </c>
      <c r="QTN460" s="143">
        <f t="shared" si="336"/>
        <v>0</v>
      </c>
      <c r="QTO460" s="143">
        <f t="shared" si="336"/>
        <v>0</v>
      </c>
      <c r="QTP460" s="143">
        <f t="shared" si="336"/>
        <v>0</v>
      </c>
      <c r="QTQ460" s="143">
        <f t="shared" si="336"/>
        <v>0</v>
      </c>
      <c r="QTR460" s="143">
        <f t="shared" si="336"/>
        <v>0</v>
      </c>
      <c r="QTS460" s="143">
        <f t="shared" si="336"/>
        <v>0</v>
      </c>
      <c r="QTT460" s="143">
        <f t="shared" si="336"/>
        <v>0</v>
      </c>
      <c r="QTU460" s="143">
        <f t="shared" si="336"/>
        <v>0</v>
      </c>
      <c r="QTV460" s="143">
        <f t="shared" si="336"/>
        <v>0</v>
      </c>
      <c r="QTW460" s="143">
        <f t="shared" si="336"/>
        <v>0</v>
      </c>
      <c r="QTX460" s="143">
        <f t="shared" si="336"/>
        <v>0</v>
      </c>
      <c r="QTY460" s="143">
        <f t="shared" ref="QTY460:QWJ460" si="337">QTY436</f>
        <v>0</v>
      </c>
      <c r="QTZ460" s="143">
        <f t="shared" si="337"/>
        <v>0</v>
      </c>
      <c r="QUA460" s="143">
        <f t="shared" si="337"/>
        <v>0</v>
      </c>
      <c r="QUB460" s="143">
        <f t="shared" si="337"/>
        <v>0</v>
      </c>
      <c r="QUC460" s="143">
        <f t="shared" si="337"/>
        <v>0</v>
      </c>
      <c r="QUD460" s="143">
        <f t="shared" si="337"/>
        <v>0</v>
      </c>
      <c r="QUE460" s="143">
        <f t="shared" si="337"/>
        <v>0</v>
      </c>
      <c r="QUF460" s="143">
        <f t="shared" si="337"/>
        <v>0</v>
      </c>
      <c r="QUG460" s="143">
        <f t="shared" si="337"/>
        <v>0</v>
      </c>
      <c r="QUH460" s="143">
        <f t="shared" si="337"/>
        <v>0</v>
      </c>
      <c r="QUI460" s="143">
        <f t="shared" si="337"/>
        <v>0</v>
      </c>
      <c r="QUJ460" s="143">
        <f t="shared" si="337"/>
        <v>0</v>
      </c>
      <c r="QUK460" s="143">
        <f t="shared" si="337"/>
        <v>0</v>
      </c>
      <c r="QUL460" s="143">
        <f t="shared" si="337"/>
        <v>0</v>
      </c>
      <c r="QUM460" s="143">
        <f t="shared" si="337"/>
        <v>0</v>
      </c>
      <c r="QUN460" s="143">
        <f t="shared" si="337"/>
        <v>0</v>
      </c>
      <c r="QUO460" s="143">
        <f t="shared" si="337"/>
        <v>0</v>
      </c>
      <c r="QUP460" s="143">
        <f t="shared" si="337"/>
        <v>0</v>
      </c>
      <c r="QUQ460" s="143">
        <f t="shared" si="337"/>
        <v>0</v>
      </c>
      <c r="QUR460" s="143">
        <f t="shared" si="337"/>
        <v>0</v>
      </c>
      <c r="QUS460" s="143">
        <f t="shared" si="337"/>
        <v>0</v>
      </c>
      <c r="QUT460" s="143">
        <f t="shared" si="337"/>
        <v>0</v>
      </c>
      <c r="QUU460" s="143">
        <f t="shared" si="337"/>
        <v>0</v>
      </c>
      <c r="QUV460" s="143">
        <f t="shared" si="337"/>
        <v>0</v>
      </c>
      <c r="QUW460" s="143">
        <f t="shared" si="337"/>
        <v>0</v>
      </c>
      <c r="QUX460" s="143">
        <f t="shared" si="337"/>
        <v>0</v>
      </c>
      <c r="QUY460" s="143">
        <f t="shared" si="337"/>
        <v>0</v>
      </c>
      <c r="QUZ460" s="143">
        <f t="shared" si="337"/>
        <v>0</v>
      </c>
      <c r="QVA460" s="143">
        <f t="shared" si="337"/>
        <v>0</v>
      </c>
      <c r="QVB460" s="143">
        <f t="shared" si="337"/>
        <v>0</v>
      </c>
      <c r="QVC460" s="143">
        <f t="shared" si="337"/>
        <v>0</v>
      </c>
      <c r="QVD460" s="143">
        <f t="shared" si="337"/>
        <v>0</v>
      </c>
      <c r="QVE460" s="143">
        <f t="shared" si="337"/>
        <v>0</v>
      </c>
      <c r="QVF460" s="143">
        <f t="shared" si="337"/>
        <v>0</v>
      </c>
      <c r="QVG460" s="143">
        <f t="shared" si="337"/>
        <v>0</v>
      </c>
      <c r="QVH460" s="143">
        <f t="shared" si="337"/>
        <v>0</v>
      </c>
      <c r="QVI460" s="143">
        <f t="shared" si="337"/>
        <v>0</v>
      </c>
      <c r="QVJ460" s="143">
        <f t="shared" si="337"/>
        <v>0</v>
      </c>
      <c r="QVK460" s="143">
        <f t="shared" si="337"/>
        <v>0</v>
      </c>
      <c r="QVL460" s="143">
        <f t="shared" si="337"/>
        <v>0</v>
      </c>
      <c r="QVM460" s="143">
        <f t="shared" si="337"/>
        <v>0</v>
      </c>
      <c r="QVN460" s="143">
        <f t="shared" si="337"/>
        <v>0</v>
      </c>
      <c r="QVO460" s="143">
        <f t="shared" si="337"/>
        <v>0</v>
      </c>
      <c r="QVP460" s="143">
        <f t="shared" si="337"/>
        <v>0</v>
      </c>
      <c r="QVQ460" s="143">
        <f t="shared" si="337"/>
        <v>0</v>
      </c>
      <c r="QVR460" s="143">
        <f t="shared" si="337"/>
        <v>0</v>
      </c>
      <c r="QVS460" s="143">
        <f t="shared" si="337"/>
        <v>0</v>
      </c>
      <c r="QVT460" s="143">
        <f t="shared" si="337"/>
        <v>0</v>
      </c>
      <c r="QVU460" s="143">
        <f t="shared" si="337"/>
        <v>0</v>
      </c>
      <c r="QVV460" s="143">
        <f t="shared" si="337"/>
        <v>0</v>
      </c>
      <c r="QVW460" s="143">
        <f t="shared" si="337"/>
        <v>0</v>
      </c>
      <c r="QVX460" s="143">
        <f t="shared" si="337"/>
        <v>0</v>
      </c>
      <c r="QVY460" s="143">
        <f t="shared" si="337"/>
        <v>0</v>
      </c>
      <c r="QVZ460" s="143">
        <f t="shared" si="337"/>
        <v>0</v>
      </c>
      <c r="QWA460" s="143">
        <f t="shared" si="337"/>
        <v>0</v>
      </c>
      <c r="QWB460" s="143">
        <f t="shared" si="337"/>
        <v>0</v>
      </c>
      <c r="QWC460" s="143">
        <f t="shared" si="337"/>
        <v>0</v>
      </c>
      <c r="QWD460" s="143">
        <f t="shared" si="337"/>
        <v>0</v>
      </c>
      <c r="QWE460" s="143">
        <f t="shared" si="337"/>
        <v>0</v>
      </c>
      <c r="QWF460" s="143">
        <f t="shared" si="337"/>
        <v>0</v>
      </c>
      <c r="QWG460" s="143">
        <f t="shared" si="337"/>
        <v>0</v>
      </c>
      <c r="QWH460" s="143">
        <f t="shared" si="337"/>
        <v>0</v>
      </c>
      <c r="QWI460" s="143">
        <f t="shared" si="337"/>
        <v>0</v>
      </c>
      <c r="QWJ460" s="143">
        <f t="shared" si="337"/>
        <v>0</v>
      </c>
      <c r="QWK460" s="143">
        <f t="shared" ref="QWK460:QYV460" si="338">QWK436</f>
        <v>0</v>
      </c>
      <c r="QWL460" s="143">
        <f t="shared" si="338"/>
        <v>0</v>
      </c>
      <c r="QWM460" s="143">
        <f t="shared" si="338"/>
        <v>0</v>
      </c>
      <c r="QWN460" s="143">
        <f t="shared" si="338"/>
        <v>0</v>
      </c>
      <c r="QWO460" s="143">
        <f t="shared" si="338"/>
        <v>0</v>
      </c>
      <c r="QWP460" s="143">
        <f t="shared" si="338"/>
        <v>0</v>
      </c>
      <c r="QWQ460" s="143">
        <f t="shared" si="338"/>
        <v>0</v>
      </c>
      <c r="QWR460" s="143">
        <f t="shared" si="338"/>
        <v>0</v>
      </c>
      <c r="QWS460" s="143">
        <f t="shared" si="338"/>
        <v>0</v>
      </c>
      <c r="QWT460" s="143">
        <f t="shared" si="338"/>
        <v>0</v>
      </c>
      <c r="QWU460" s="143">
        <f t="shared" si="338"/>
        <v>0</v>
      </c>
      <c r="QWV460" s="143">
        <f t="shared" si="338"/>
        <v>0</v>
      </c>
      <c r="QWW460" s="143">
        <f t="shared" si="338"/>
        <v>0</v>
      </c>
      <c r="QWX460" s="143">
        <f t="shared" si="338"/>
        <v>0</v>
      </c>
      <c r="QWY460" s="143">
        <f t="shared" si="338"/>
        <v>0</v>
      </c>
      <c r="QWZ460" s="143">
        <f t="shared" si="338"/>
        <v>0</v>
      </c>
      <c r="QXA460" s="143">
        <f t="shared" si="338"/>
        <v>0</v>
      </c>
      <c r="QXB460" s="143">
        <f t="shared" si="338"/>
        <v>0</v>
      </c>
      <c r="QXC460" s="143">
        <f t="shared" si="338"/>
        <v>0</v>
      </c>
      <c r="QXD460" s="143">
        <f t="shared" si="338"/>
        <v>0</v>
      </c>
      <c r="QXE460" s="143">
        <f t="shared" si="338"/>
        <v>0</v>
      </c>
      <c r="QXF460" s="143">
        <f t="shared" si="338"/>
        <v>0</v>
      </c>
      <c r="QXG460" s="143">
        <f t="shared" si="338"/>
        <v>0</v>
      </c>
      <c r="QXH460" s="143">
        <f t="shared" si="338"/>
        <v>0</v>
      </c>
      <c r="QXI460" s="143">
        <f t="shared" si="338"/>
        <v>0</v>
      </c>
      <c r="QXJ460" s="143">
        <f t="shared" si="338"/>
        <v>0</v>
      </c>
      <c r="QXK460" s="143">
        <f t="shared" si="338"/>
        <v>0</v>
      </c>
      <c r="QXL460" s="143">
        <f t="shared" si="338"/>
        <v>0</v>
      </c>
      <c r="QXM460" s="143">
        <f t="shared" si="338"/>
        <v>0</v>
      </c>
      <c r="QXN460" s="143">
        <f t="shared" si="338"/>
        <v>0</v>
      </c>
      <c r="QXO460" s="143">
        <f t="shared" si="338"/>
        <v>0</v>
      </c>
      <c r="QXP460" s="143">
        <f t="shared" si="338"/>
        <v>0</v>
      </c>
      <c r="QXQ460" s="143">
        <f t="shared" si="338"/>
        <v>0</v>
      </c>
      <c r="QXR460" s="143">
        <f t="shared" si="338"/>
        <v>0</v>
      </c>
      <c r="QXS460" s="143">
        <f t="shared" si="338"/>
        <v>0</v>
      </c>
      <c r="QXT460" s="143">
        <f t="shared" si="338"/>
        <v>0</v>
      </c>
      <c r="QXU460" s="143">
        <f t="shared" si="338"/>
        <v>0</v>
      </c>
      <c r="QXV460" s="143">
        <f t="shared" si="338"/>
        <v>0</v>
      </c>
      <c r="QXW460" s="143">
        <f t="shared" si="338"/>
        <v>0</v>
      </c>
      <c r="QXX460" s="143">
        <f t="shared" si="338"/>
        <v>0</v>
      </c>
      <c r="QXY460" s="143">
        <f t="shared" si="338"/>
        <v>0</v>
      </c>
      <c r="QXZ460" s="143">
        <f t="shared" si="338"/>
        <v>0</v>
      </c>
      <c r="QYA460" s="143">
        <f t="shared" si="338"/>
        <v>0</v>
      </c>
      <c r="QYB460" s="143">
        <f t="shared" si="338"/>
        <v>0</v>
      </c>
      <c r="QYC460" s="143">
        <f t="shared" si="338"/>
        <v>0</v>
      </c>
      <c r="QYD460" s="143">
        <f t="shared" si="338"/>
        <v>0</v>
      </c>
      <c r="QYE460" s="143">
        <f t="shared" si="338"/>
        <v>0</v>
      </c>
      <c r="QYF460" s="143">
        <f t="shared" si="338"/>
        <v>0</v>
      </c>
      <c r="QYG460" s="143">
        <f t="shared" si="338"/>
        <v>0</v>
      </c>
      <c r="QYH460" s="143">
        <f t="shared" si="338"/>
        <v>0</v>
      </c>
      <c r="QYI460" s="143">
        <f t="shared" si="338"/>
        <v>0</v>
      </c>
      <c r="QYJ460" s="143">
        <f t="shared" si="338"/>
        <v>0</v>
      </c>
      <c r="QYK460" s="143">
        <f t="shared" si="338"/>
        <v>0</v>
      </c>
      <c r="QYL460" s="143">
        <f t="shared" si="338"/>
        <v>0</v>
      </c>
      <c r="QYM460" s="143">
        <f t="shared" si="338"/>
        <v>0</v>
      </c>
      <c r="QYN460" s="143">
        <f t="shared" si="338"/>
        <v>0</v>
      </c>
      <c r="QYO460" s="143">
        <f t="shared" si="338"/>
        <v>0</v>
      </c>
      <c r="QYP460" s="143">
        <f t="shared" si="338"/>
        <v>0</v>
      </c>
      <c r="QYQ460" s="143">
        <f t="shared" si="338"/>
        <v>0</v>
      </c>
      <c r="QYR460" s="143">
        <f t="shared" si="338"/>
        <v>0</v>
      </c>
      <c r="QYS460" s="143">
        <f t="shared" si="338"/>
        <v>0</v>
      </c>
      <c r="QYT460" s="143">
        <f t="shared" si="338"/>
        <v>0</v>
      </c>
      <c r="QYU460" s="143">
        <f t="shared" si="338"/>
        <v>0</v>
      </c>
      <c r="QYV460" s="143">
        <f t="shared" si="338"/>
        <v>0</v>
      </c>
      <c r="QYW460" s="143">
        <f t="shared" ref="QYW460:RBH460" si="339">QYW436</f>
        <v>0</v>
      </c>
      <c r="QYX460" s="143">
        <f t="shared" si="339"/>
        <v>0</v>
      </c>
      <c r="QYY460" s="143">
        <f t="shared" si="339"/>
        <v>0</v>
      </c>
      <c r="QYZ460" s="143">
        <f t="shared" si="339"/>
        <v>0</v>
      </c>
      <c r="QZA460" s="143">
        <f t="shared" si="339"/>
        <v>0</v>
      </c>
      <c r="QZB460" s="143">
        <f t="shared" si="339"/>
        <v>0</v>
      </c>
      <c r="QZC460" s="143">
        <f t="shared" si="339"/>
        <v>0</v>
      </c>
      <c r="QZD460" s="143">
        <f t="shared" si="339"/>
        <v>0</v>
      </c>
      <c r="QZE460" s="143">
        <f t="shared" si="339"/>
        <v>0</v>
      </c>
      <c r="QZF460" s="143">
        <f t="shared" si="339"/>
        <v>0</v>
      </c>
      <c r="QZG460" s="143">
        <f t="shared" si="339"/>
        <v>0</v>
      </c>
      <c r="QZH460" s="143">
        <f t="shared" si="339"/>
        <v>0</v>
      </c>
      <c r="QZI460" s="143">
        <f t="shared" si="339"/>
        <v>0</v>
      </c>
      <c r="QZJ460" s="143">
        <f t="shared" si="339"/>
        <v>0</v>
      </c>
      <c r="QZK460" s="143">
        <f t="shared" si="339"/>
        <v>0</v>
      </c>
      <c r="QZL460" s="143">
        <f t="shared" si="339"/>
        <v>0</v>
      </c>
      <c r="QZM460" s="143">
        <f t="shared" si="339"/>
        <v>0</v>
      </c>
      <c r="QZN460" s="143">
        <f t="shared" si="339"/>
        <v>0</v>
      </c>
      <c r="QZO460" s="143">
        <f t="shared" si="339"/>
        <v>0</v>
      </c>
      <c r="QZP460" s="143">
        <f t="shared" si="339"/>
        <v>0</v>
      </c>
      <c r="QZQ460" s="143">
        <f t="shared" si="339"/>
        <v>0</v>
      </c>
      <c r="QZR460" s="143">
        <f t="shared" si="339"/>
        <v>0</v>
      </c>
      <c r="QZS460" s="143">
        <f t="shared" si="339"/>
        <v>0</v>
      </c>
      <c r="QZT460" s="143">
        <f t="shared" si="339"/>
        <v>0</v>
      </c>
      <c r="QZU460" s="143">
        <f t="shared" si="339"/>
        <v>0</v>
      </c>
      <c r="QZV460" s="143">
        <f t="shared" si="339"/>
        <v>0</v>
      </c>
      <c r="QZW460" s="143">
        <f t="shared" si="339"/>
        <v>0</v>
      </c>
      <c r="QZX460" s="143">
        <f t="shared" si="339"/>
        <v>0</v>
      </c>
      <c r="QZY460" s="143">
        <f t="shared" si="339"/>
        <v>0</v>
      </c>
      <c r="QZZ460" s="143">
        <f t="shared" si="339"/>
        <v>0</v>
      </c>
      <c r="RAA460" s="143">
        <f t="shared" si="339"/>
        <v>0</v>
      </c>
      <c r="RAB460" s="143">
        <f t="shared" si="339"/>
        <v>0</v>
      </c>
      <c r="RAC460" s="143">
        <f t="shared" si="339"/>
        <v>0</v>
      </c>
      <c r="RAD460" s="143">
        <f t="shared" si="339"/>
        <v>0</v>
      </c>
      <c r="RAE460" s="143">
        <f t="shared" si="339"/>
        <v>0</v>
      </c>
      <c r="RAF460" s="143">
        <f t="shared" si="339"/>
        <v>0</v>
      </c>
      <c r="RAG460" s="143">
        <f t="shared" si="339"/>
        <v>0</v>
      </c>
      <c r="RAH460" s="143">
        <f t="shared" si="339"/>
        <v>0</v>
      </c>
      <c r="RAI460" s="143">
        <f t="shared" si="339"/>
        <v>0</v>
      </c>
      <c r="RAJ460" s="143">
        <f t="shared" si="339"/>
        <v>0</v>
      </c>
      <c r="RAK460" s="143">
        <f t="shared" si="339"/>
        <v>0</v>
      </c>
      <c r="RAL460" s="143">
        <f t="shared" si="339"/>
        <v>0</v>
      </c>
      <c r="RAM460" s="143">
        <f t="shared" si="339"/>
        <v>0</v>
      </c>
      <c r="RAN460" s="143">
        <f t="shared" si="339"/>
        <v>0</v>
      </c>
      <c r="RAO460" s="143">
        <f t="shared" si="339"/>
        <v>0</v>
      </c>
      <c r="RAP460" s="143">
        <f t="shared" si="339"/>
        <v>0</v>
      </c>
      <c r="RAQ460" s="143">
        <f t="shared" si="339"/>
        <v>0</v>
      </c>
      <c r="RAR460" s="143">
        <f t="shared" si="339"/>
        <v>0</v>
      </c>
      <c r="RAS460" s="143">
        <f t="shared" si="339"/>
        <v>0</v>
      </c>
      <c r="RAT460" s="143">
        <f t="shared" si="339"/>
        <v>0</v>
      </c>
      <c r="RAU460" s="143">
        <f t="shared" si="339"/>
        <v>0</v>
      </c>
      <c r="RAV460" s="143">
        <f t="shared" si="339"/>
        <v>0</v>
      </c>
      <c r="RAW460" s="143">
        <f t="shared" si="339"/>
        <v>0</v>
      </c>
      <c r="RAX460" s="143">
        <f t="shared" si="339"/>
        <v>0</v>
      </c>
      <c r="RAY460" s="143">
        <f t="shared" si="339"/>
        <v>0</v>
      </c>
      <c r="RAZ460" s="143">
        <f t="shared" si="339"/>
        <v>0</v>
      </c>
      <c r="RBA460" s="143">
        <f t="shared" si="339"/>
        <v>0</v>
      </c>
      <c r="RBB460" s="143">
        <f t="shared" si="339"/>
        <v>0</v>
      </c>
      <c r="RBC460" s="143">
        <f t="shared" si="339"/>
        <v>0</v>
      </c>
      <c r="RBD460" s="143">
        <f t="shared" si="339"/>
        <v>0</v>
      </c>
      <c r="RBE460" s="143">
        <f t="shared" si="339"/>
        <v>0</v>
      </c>
      <c r="RBF460" s="143">
        <f t="shared" si="339"/>
        <v>0</v>
      </c>
      <c r="RBG460" s="143">
        <f t="shared" si="339"/>
        <v>0</v>
      </c>
      <c r="RBH460" s="143">
        <f t="shared" si="339"/>
        <v>0</v>
      </c>
      <c r="RBI460" s="143">
        <f t="shared" ref="RBI460:RDT460" si="340">RBI436</f>
        <v>0</v>
      </c>
      <c r="RBJ460" s="143">
        <f t="shared" si="340"/>
        <v>0</v>
      </c>
      <c r="RBK460" s="143">
        <f t="shared" si="340"/>
        <v>0</v>
      </c>
      <c r="RBL460" s="143">
        <f t="shared" si="340"/>
        <v>0</v>
      </c>
      <c r="RBM460" s="143">
        <f t="shared" si="340"/>
        <v>0</v>
      </c>
      <c r="RBN460" s="143">
        <f t="shared" si="340"/>
        <v>0</v>
      </c>
      <c r="RBO460" s="143">
        <f t="shared" si="340"/>
        <v>0</v>
      </c>
      <c r="RBP460" s="143">
        <f t="shared" si="340"/>
        <v>0</v>
      </c>
      <c r="RBQ460" s="143">
        <f t="shared" si="340"/>
        <v>0</v>
      </c>
      <c r="RBR460" s="143">
        <f t="shared" si="340"/>
        <v>0</v>
      </c>
      <c r="RBS460" s="143">
        <f t="shared" si="340"/>
        <v>0</v>
      </c>
      <c r="RBT460" s="143">
        <f t="shared" si="340"/>
        <v>0</v>
      </c>
      <c r="RBU460" s="143">
        <f t="shared" si="340"/>
        <v>0</v>
      </c>
      <c r="RBV460" s="143">
        <f t="shared" si="340"/>
        <v>0</v>
      </c>
      <c r="RBW460" s="143">
        <f t="shared" si="340"/>
        <v>0</v>
      </c>
      <c r="RBX460" s="143">
        <f t="shared" si="340"/>
        <v>0</v>
      </c>
      <c r="RBY460" s="143">
        <f t="shared" si="340"/>
        <v>0</v>
      </c>
      <c r="RBZ460" s="143">
        <f t="shared" si="340"/>
        <v>0</v>
      </c>
      <c r="RCA460" s="143">
        <f t="shared" si="340"/>
        <v>0</v>
      </c>
      <c r="RCB460" s="143">
        <f t="shared" si="340"/>
        <v>0</v>
      </c>
      <c r="RCC460" s="143">
        <f t="shared" si="340"/>
        <v>0</v>
      </c>
      <c r="RCD460" s="143">
        <f t="shared" si="340"/>
        <v>0</v>
      </c>
      <c r="RCE460" s="143">
        <f t="shared" si="340"/>
        <v>0</v>
      </c>
      <c r="RCF460" s="143">
        <f t="shared" si="340"/>
        <v>0</v>
      </c>
      <c r="RCG460" s="143">
        <f t="shared" si="340"/>
        <v>0</v>
      </c>
      <c r="RCH460" s="143">
        <f t="shared" si="340"/>
        <v>0</v>
      </c>
      <c r="RCI460" s="143">
        <f t="shared" si="340"/>
        <v>0</v>
      </c>
      <c r="RCJ460" s="143">
        <f t="shared" si="340"/>
        <v>0</v>
      </c>
      <c r="RCK460" s="143">
        <f t="shared" si="340"/>
        <v>0</v>
      </c>
      <c r="RCL460" s="143">
        <f t="shared" si="340"/>
        <v>0</v>
      </c>
      <c r="RCM460" s="143">
        <f t="shared" si="340"/>
        <v>0</v>
      </c>
      <c r="RCN460" s="143">
        <f t="shared" si="340"/>
        <v>0</v>
      </c>
      <c r="RCO460" s="143">
        <f t="shared" si="340"/>
        <v>0</v>
      </c>
      <c r="RCP460" s="143">
        <f t="shared" si="340"/>
        <v>0</v>
      </c>
      <c r="RCQ460" s="143">
        <f t="shared" si="340"/>
        <v>0</v>
      </c>
      <c r="RCR460" s="143">
        <f t="shared" si="340"/>
        <v>0</v>
      </c>
      <c r="RCS460" s="143">
        <f t="shared" si="340"/>
        <v>0</v>
      </c>
      <c r="RCT460" s="143">
        <f t="shared" si="340"/>
        <v>0</v>
      </c>
      <c r="RCU460" s="143">
        <f t="shared" si="340"/>
        <v>0</v>
      </c>
      <c r="RCV460" s="143">
        <f t="shared" si="340"/>
        <v>0</v>
      </c>
      <c r="RCW460" s="143">
        <f t="shared" si="340"/>
        <v>0</v>
      </c>
      <c r="RCX460" s="143">
        <f t="shared" si="340"/>
        <v>0</v>
      </c>
      <c r="RCY460" s="143">
        <f t="shared" si="340"/>
        <v>0</v>
      </c>
      <c r="RCZ460" s="143">
        <f t="shared" si="340"/>
        <v>0</v>
      </c>
      <c r="RDA460" s="143">
        <f t="shared" si="340"/>
        <v>0</v>
      </c>
      <c r="RDB460" s="143">
        <f t="shared" si="340"/>
        <v>0</v>
      </c>
      <c r="RDC460" s="143">
        <f t="shared" si="340"/>
        <v>0</v>
      </c>
      <c r="RDD460" s="143">
        <f t="shared" si="340"/>
        <v>0</v>
      </c>
      <c r="RDE460" s="143">
        <f t="shared" si="340"/>
        <v>0</v>
      </c>
      <c r="RDF460" s="143">
        <f t="shared" si="340"/>
        <v>0</v>
      </c>
      <c r="RDG460" s="143">
        <f t="shared" si="340"/>
        <v>0</v>
      </c>
      <c r="RDH460" s="143">
        <f t="shared" si="340"/>
        <v>0</v>
      </c>
      <c r="RDI460" s="143">
        <f t="shared" si="340"/>
        <v>0</v>
      </c>
      <c r="RDJ460" s="143">
        <f t="shared" si="340"/>
        <v>0</v>
      </c>
      <c r="RDK460" s="143">
        <f t="shared" si="340"/>
        <v>0</v>
      </c>
      <c r="RDL460" s="143">
        <f t="shared" si="340"/>
        <v>0</v>
      </c>
      <c r="RDM460" s="143">
        <f t="shared" si="340"/>
        <v>0</v>
      </c>
      <c r="RDN460" s="143">
        <f t="shared" si="340"/>
        <v>0</v>
      </c>
      <c r="RDO460" s="143">
        <f t="shared" si="340"/>
        <v>0</v>
      </c>
      <c r="RDP460" s="143">
        <f t="shared" si="340"/>
        <v>0</v>
      </c>
      <c r="RDQ460" s="143">
        <f t="shared" si="340"/>
        <v>0</v>
      </c>
      <c r="RDR460" s="143">
        <f t="shared" si="340"/>
        <v>0</v>
      </c>
      <c r="RDS460" s="143">
        <f t="shared" si="340"/>
        <v>0</v>
      </c>
      <c r="RDT460" s="143">
        <f t="shared" si="340"/>
        <v>0</v>
      </c>
      <c r="RDU460" s="143">
        <f t="shared" ref="RDU460:RGF460" si="341">RDU436</f>
        <v>0</v>
      </c>
      <c r="RDV460" s="143">
        <f t="shared" si="341"/>
        <v>0</v>
      </c>
      <c r="RDW460" s="143">
        <f t="shared" si="341"/>
        <v>0</v>
      </c>
      <c r="RDX460" s="143">
        <f t="shared" si="341"/>
        <v>0</v>
      </c>
      <c r="RDY460" s="143">
        <f t="shared" si="341"/>
        <v>0</v>
      </c>
      <c r="RDZ460" s="143">
        <f t="shared" si="341"/>
        <v>0</v>
      </c>
      <c r="REA460" s="143">
        <f t="shared" si="341"/>
        <v>0</v>
      </c>
      <c r="REB460" s="143">
        <f t="shared" si="341"/>
        <v>0</v>
      </c>
      <c r="REC460" s="143">
        <f t="shared" si="341"/>
        <v>0</v>
      </c>
      <c r="RED460" s="143">
        <f t="shared" si="341"/>
        <v>0</v>
      </c>
      <c r="REE460" s="143">
        <f t="shared" si="341"/>
        <v>0</v>
      </c>
      <c r="REF460" s="143">
        <f t="shared" si="341"/>
        <v>0</v>
      </c>
      <c r="REG460" s="143">
        <f t="shared" si="341"/>
        <v>0</v>
      </c>
      <c r="REH460" s="143">
        <f t="shared" si="341"/>
        <v>0</v>
      </c>
      <c r="REI460" s="143">
        <f t="shared" si="341"/>
        <v>0</v>
      </c>
      <c r="REJ460" s="143">
        <f t="shared" si="341"/>
        <v>0</v>
      </c>
      <c r="REK460" s="143">
        <f t="shared" si="341"/>
        <v>0</v>
      </c>
      <c r="REL460" s="143">
        <f t="shared" si="341"/>
        <v>0</v>
      </c>
      <c r="REM460" s="143">
        <f t="shared" si="341"/>
        <v>0</v>
      </c>
      <c r="REN460" s="143">
        <f t="shared" si="341"/>
        <v>0</v>
      </c>
      <c r="REO460" s="143">
        <f t="shared" si="341"/>
        <v>0</v>
      </c>
      <c r="REP460" s="143">
        <f t="shared" si="341"/>
        <v>0</v>
      </c>
      <c r="REQ460" s="143">
        <f t="shared" si="341"/>
        <v>0</v>
      </c>
      <c r="RER460" s="143">
        <f t="shared" si="341"/>
        <v>0</v>
      </c>
      <c r="RES460" s="143">
        <f t="shared" si="341"/>
        <v>0</v>
      </c>
      <c r="RET460" s="143">
        <f t="shared" si="341"/>
        <v>0</v>
      </c>
      <c r="REU460" s="143">
        <f t="shared" si="341"/>
        <v>0</v>
      </c>
      <c r="REV460" s="143">
        <f t="shared" si="341"/>
        <v>0</v>
      </c>
      <c r="REW460" s="143">
        <f t="shared" si="341"/>
        <v>0</v>
      </c>
      <c r="REX460" s="143">
        <f t="shared" si="341"/>
        <v>0</v>
      </c>
      <c r="REY460" s="143">
        <f t="shared" si="341"/>
        <v>0</v>
      </c>
      <c r="REZ460" s="143">
        <f t="shared" si="341"/>
        <v>0</v>
      </c>
      <c r="RFA460" s="143">
        <f t="shared" si="341"/>
        <v>0</v>
      </c>
      <c r="RFB460" s="143">
        <f t="shared" si="341"/>
        <v>0</v>
      </c>
      <c r="RFC460" s="143">
        <f t="shared" si="341"/>
        <v>0</v>
      </c>
      <c r="RFD460" s="143">
        <f t="shared" si="341"/>
        <v>0</v>
      </c>
      <c r="RFE460" s="143">
        <f t="shared" si="341"/>
        <v>0</v>
      </c>
      <c r="RFF460" s="143">
        <f t="shared" si="341"/>
        <v>0</v>
      </c>
      <c r="RFG460" s="143">
        <f t="shared" si="341"/>
        <v>0</v>
      </c>
      <c r="RFH460" s="143">
        <f t="shared" si="341"/>
        <v>0</v>
      </c>
      <c r="RFI460" s="143">
        <f t="shared" si="341"/>
        <v>0</v>
      </c>
      <c r="RFJ460" s="143">
        <f t="shared" si="341"/>
        <v>0</v>
      </c>
      <c r="RFK460" s="143">
        <f t="shared" si="341"/>
        <v>0</v>
      </c>
      <c r="RFL460" s="143">
        <f t="shared" si="341"/>
        <v>0</v>
      </c>
      <c r="RFM460" s="143">
        <f t="shared" si="341"/>
        <v>0</v>
      </c>
      <c r="RFN460" s="143">
        <f t="shared" si="341"/>
        <v>0</v>
      </c>
      <c r="RFO460" s="143">
        <f t="shared" si="341"/>
        <v>0</v>
      </c>
      <c r="RFP460" s="143">
        <f t="shared" si="341"/>
        <v>0</v>
      </c>
      <c r="RFQ460" s="143">
        <f t="shared" si="341"/>
        <v>0</v>
      </c>
      <c r="RFR460" s="143">
        <f t="shared" si="341"/>
        <v>0</v>
      </c>
      <c r="RFS460" s="143">
        <f t="shared" si="341"/>
        <v>0</v>
      </c>
      <c r="RFT460" s="143">
        <f t="shared" si="341"/>
        <v>0</v>
      </c>
      <c r="RFU460" s="143">
        <f t="shared" si="341"/>
        <v>0</v>
      </c>
      <c r="RFV460" s="143">
        <f t="shared" si="341"/>
        <v>0</v>
      </c>
      <c r="RFW460" s="143">
        <f t="shared" si="341"/>
        <v>0</v>
      </c>
      <c r="RFX460" s="143">
        <f t="shared" si="341"/>
        <v>0</v>
      </c>
      <c r="RFY460" s="143">
        <f t="shared" si="341"/>
        <v>0</v>
      </c>
      <c r="RFZ460" s="143">
        <f t="shared" si="341"/>
        <v>0</v>
      </c>
      <c r="RGA460" s="143">
        <f t="shared" si="341"/>
        <v>0</v>
      </c>
      <c r="RGB460" s="143">
        <f t="shared" si="341"/>
        <v>0</v>
      </c>
      <c r="RGC460" s="143">
        <f t="shared" si="341"/>
        <v>0</v>
      </c>
      <c r="RGD460" s="143">
        <f t="shared" si="341"/>
        <v>0</v>
      </c>
      <c r="RGE460" s="143">
        <f t="shared" si="341"/>
        <v>0</v>
      </c>
      <c r="RGF460" s="143">
        <f t="shared" si="341"/>
        <v>0</v>
      </c>
      <c r="RGG460" s="143">
        <f t="shared" ref="RGG460:RIR460" si="342">RGG436</f>
        <v>0</v>
      </c>
      <c r="RGH460" s="143">
        <f t="shared" si="342"/>
        <v>0</v>
      </c>
      <c r="RGI460" s="143">
        <f t="shared" si="342"/>
        <v>0</v>
      </c>
      <c r="RGJ460" s="143">
        <f t="shared" si="342"/>
        <v>0</v>
      </c>
      <c r="RGK460" s="143">
        <f t="shared" si="342"/>
        <v>0</v>
      </c>
      <c r="RGL460" s="143">
        <f t="shared" si="342"/>
        <v>0</v>
      </c>
      <c r="RGM460" s="143">
        <f t="shared" si="342"/>
        <v>0</v>
      </c>
      <c r="RGN460" s="143">
        <f t="shared" si="342"/>
        <v>0</v>
      </c>
      <c r="RGO460" s="143">
        <f t="shared" si="342"/>
        <v>0</v>
      </c>
      <c r="RGP460" s="143">
        <f t="shared" si="342"/>
        <v>0</v>
      </c>
      <c r="RGQ460" s="143">
        <f t="shared" si="342"/>
        <v>0</v>
      </c>
      <c r="RGR460" s="143">
        <f t="shared" si="342"/>
        <v>0</v>
      </c>
      <c r="RGS460" s="143">
        <f t="shared" si="342"/>
        <v>0</v>
      </c>
      <c r="RGT460" s="143">
        <f t="shared" si="342"/>
        <v>0</v>
      </c>
      <c r="RGU460" s="143">
        <f t="shared" si="342"/>
        <v>0</v>
      </c>
      <c r="RGV460" s="143">
        <f t="shared" si="342"/>
        <v>0</v>
      </c>
      <c r="RGW460" s="143">
        <f t="shared" si="342"/>
        <v>0</v>
      </c>
      <c r="RGX460" s="143">
        <f t="shared" si="342"/>
        <v>0</v>
      </c>
      <c r="RGY460" s="143">
        <f t="shared" si="342"/>
        <v>0</v>
      </c>
      <c r="RGZ460" s="143">
        <f t="shared" si="342"/>
        <v>0</v>
      </c>
      <c r="RHA460" s="143">
        <f t="shared" si="342"/>
        <v>0</v>
      </c>
      <c r="RHB460" s="143">
        <f t="shared" si="342"/>
        <v>0</v>
      </c>
      <c r="RHC460" s="143">
        <f t="shared" si="342"/>
        <v>0</v>
      </c>
      <c r="RHD460" s="143">
        <f t="shared" si="342"/>
        <v>0</v>
      </c>
      <c r="RHE460" s="143">
        <f t="shared" si="342"/>
        <v>0</v>
      </c>
      <c r="RHF460" s="143">
        <f t="shared" si="342"/>
        <v>0</v>
      </c>
      <c r="RHG460" s="143">
        <f t="shared" si="342"/>
        <v>0</v>
      </c>
      <c r="RHH460" s="143">
        <f t="shared" si="342"/>
        <v>0</v>
      </c>
      <c r="RHI460" s="143">
        <f t="shared" si="342"/>
        <v>0</v>
      </c>
      <c r="RHJ460" s="143">
        <f t="shared" si="342"/>
        <v>0</v>
      </c>
      <c r="RHK460" s="143">
        <f t="shared" si="342"/>
        <v>0</v>
      </c>
      <c r="RHL460" s="143">
        <f t="shared" si="342"/>
        <v>0</v>
      </c>
      <c r="RHM460" s="143">
        <f t="shared" si="342"/>
        <v>0</v>
      </c>
      <c r="RHN460" s="143">
        <f t="shared" si="342"/>
        <v>0</v>
      </c>
      <c r="RHO460" s="143">
        <f t="shared" si="342"/>
        <v>0</v>
      </c>
      <c r="RHP460" s="143">
        <f t="shared" si="342"/>
        <v>0</v>
      </c>
      <c r="RHQ460" s="143">
        <f t="shared" si="342"/>
        <v>0</v>
      </c>
      <c r="RHR460" s="143">
        <f t="shared" si="342"/>
        <v>0</v>
      </c>
      <c r="RHS460" s="143">
        <f t="shared" si="342"/>
        <v>0</v>
      </c>
      <c r="RHT460" s="143">
        <f t="shared" si="342"/>
        <v>0</v>
      </c>
      <c r="RHU460" s="143">
        <f t="shared" si="342"/>
        <v>0</v>
      </c>
      <c r="RHV460" s="143">
        <f t="shared" si="342"/>
        <v>0</v>
      </c>
      <c r="RHW460" s="143">
        <f t="shared" si="342"/>
        <v>0</v>
      </c>
      <c r="RHX460" s="143">
        <f t="shared" si="342"/>
        <v>0</v>
      </c>
      <c r="RHY460" s="143">
        <f t="shared" si="342"/>
        <v>0</v>
      </c>
      <c r="RHZ460" s="143">
        <f t="shared" si="342"/>
        <v>0</v>
      </c>
      <c r="RIA460" s="143">
        <f t="shared" si="342"/>
        <v>0</v>
      </c>
      <c r="RIB460" s="143">
        <f t="shared" si="342"/>
        <v>0</v>
      </c>
      <c r="RIC460" s="143">
        <f t="shared" si="342"/>
        <v>0</v>
      </c>
      <c r="RID460" s="143">
        <f t="shared" si="342"/>
        <v>0</v>
      </c>
      <c r="RIE460" s="143">
        <f t="shared" si="342"/>
        <v>0</v>
      </c>
      <c r="RIF460" s="143">
        <f t="shared" si="342"/>
        <v>0</v>
      </c>
      <c r="RIG460" s="143">
        <f t="shared" si="342"/>
        <v>0</v>
      </c>
      <c r="RIH460" s="143">
        <f t="shared" si="342"/>
        <v>0</v>
      </c>
      <c r="RII460" s="143">
        <f t="shared" si="342"/>
        <v>0</v>
      </c>
      <c r="RIJ460" s="143">
        <f t="shared" si="342"/>
        <v>0</v>
      </c>
      <c r="RIK460" s="143">
        <f t="shared" si="342"/>
        <v>0</v>
      </c>
      <c r="RIL460" s="143">
        <f t="shared" si="342"/>
        <v>0</v>
      </c>
      <c r="RIM460" s="143">
        <f t="shared" si="342"/>
        <v>0</v>
      </c>
      <c r="RIN460" s="143">
        <f t="shared" si="342"/>
        <v>0</v>
      </c>
      <c r="RIO460" s="143">
        <f t="shared" si="342"/>
        <v>0</v>
      </c>
      <c r="RIP460" s="143">
        <f t="shared" si="342"/>
        <v>0</v>
      </c>
      <c r="RIQ460" s="143">
        <f t="shared" si="342"/>
        <v>0</v>
      </c>
      <c r="RIR460" s="143">
        <f t="shared" si="342"/>
        <v>0</v>
      </c>
      <c r="RIS460" s="143">
        <f t="shared" ref="RIS460:RLD460" si="343">RIS436</f>
        <v>0</v>
      </c>
      <c r="RIT460" s="143">
        <f t="shared" si="343"/>
        <v>0</v>
      </c>
      <c r="RIU460" s="143">
        <f t="shared" si="343"/>
        <v>0</v>
      </c>
      <c r="RIV460" s="143">
        <f t="shared" si="343"/>
        <v>0</v>
      </c>
      <c r="RIW460" s="143">
        <f t="shared" si="343"/>
        <v>0</v>
      </c>
      <c r="RIX460" s="143">
        <f t="shared" si="343"/>
        <v>0</v>
      </c>
      <c r="RIY460" s="143">
        <f t="shared" si="343"/>
        <v>0</v>
      </c>
      <c r="RIZ460" s="143">
        <f t="shared" si="343"/>
        <v>0</v>
      </c>
      <c r="RJA460" s="143">
        <f t="shared" si="343"/>
        <v>0</v>
      </c>
      <c r="RJB460" s="143">
        <f t="shared" si="343"/>
        <v>0</v>
      </c>
      <c r="RJC460" s="143">
        <f t="shared" si="343"/>
        <v>0</v>
      </c>
      <c r="RJD460" s="143">
        <f t="shared" si="343"/>
        <v>0</v>
      </c>
      <c r="RJE460" s="143">
        <f t="shared" si="343"/>
        <v>0</v>
      </c>
      <c r="RJF460" s="143">
        <f t="shared" si="343"/>
        <v>0</v>
      </c>
      <c r="RJG460" s="143">
        <f t="shared" si="343"/>
        <v>0</v>
      </c>
      <c r="RJH460" s="143">
        <f t="shared" si="343"/>
        <v>0</v>
      </c>
      <c r="RJI460" s="143">
        <f t="shared" si="343"/>
        <v>0</v>
      </c>
      <c r="RJJ460" s="143">
        <f t="shared" si="343"/>
        <v>0</v>
      </c>
      <c r="RJK460" s="143">
        <f t="shared" si="343"/>
        <v>0</v>
      </c>
      <c r="RJL460" s="143">
        <f t="shared" si="343"/>
        <v>0</v>
      </c>
      <c r="RJM460" s="143">
        <f t="shared" si="343"/>
        <v>0</v>
      </c>
      <c r="RJN460" s="143">
        <f t="shared" si="343"/>
        <v>0</v>
      </c>
      <c r="RJO460" s="143">
        <f t="shared" si="343"/>
        <v>0</v>
      </c>
      <c r="RJP460" s="143">
        <f t="shared" si="343"/>
        <v>0</v>
      </c>
      <c r="RJQ460" s="143">
        <f t="shared" si="343"/>
        <v>0</v>
      </c>
      <c r="RJR460" s="143">
        <f t="shared" si="343"/>
        <v>0</v>
      </c>
      <c r="RJS460" s="143">
        <f t="shared" si="343"/>
        <v>0</v>
      </c>
      <c r="RJT460" s="143">
        <f t="shared" si="343"/>
        <v>0</v>
      </c>
      <c r="RJU460" s="143">
        <f t="shared" si="343"/>
        <v>0</v>
      </c>
      <c r="RJV460" s="143">
        <f t="shared" si="343"/>
        <v>0</v>
      </c>
      <c r="RJW460" s="143">
        <f t="shared" si="343"/>
        <v>0</v>
      </c>
      <c r="RJX460" s="143">
        <f t="shared" si="343"/>
        <v>0</v>
      </c>
      <c r="RJY460" s="143">
        <f t="shared" si="343"/>
        <v>0</v>
      </c>
      <c r="RJZ460" s="143">
        <f t="shared" si="343"/>
        <v>0</v>
      </c>
      <c r="RKA460" s="143">
        <f t="shared" si="343"/>
        <v>0</v>
      </c>
      <c r="RKB460" s="143">
        <f t="shared" si="343"/>
        <v>0</v>
      </c>
      <c r="RKC460" s="143">
        <f t="shared" si="343"/>
        <v>0</v>
      </c>
      <c r="RKD460" s="143">
        <f t="shared" si="343"/>
        <v>0</v>
      </c>
      <c r="RKE460" s="143">
        <f t="shared" si="343"/>
        <v>0</v>
      </c>
      <c r="RKF460" s="143">
        <f t="shared" si="343"/>
        <v>0</v>
      </c>
      <c r="RKG460" s="143">
        <f t="shared" si="343"/>
        <v>0</v>
      </c>
      <c r="RKH460" s="143">
        <f t="shared" si="343"/>
        <v>0</v>
      </c>
      <c r="RKI460" s="143">
        <f t="shared" si="343"/>
        <v>0</v>
      </c>
      <c r="RKJ460" s="143">
        <f t="shared" si="343"/>
        <v>0</v>
      </c>
      <c r="RKK460" s="143">
        <f t="shared" si="343"/>
        <v>0</v>
      </c>
      <c r="RKL460" s="143">
        <f t="shared" si="343"/>
        <v>0</v>
      </c>
      <c r="RKM460" s="143">
        <f t="shared" si="343"/>
        <v>0</v>
      </c>
      <c r="RKN460" s="143">
        <f t="shared" si="343"/>
        <v>0</v>
      </c>
      <c r="RKO460" s="143">
        <f t="shared" si="343"/>
        <v>0</v>
      </c>
      <c r="RKP460" s="143">
        <f t="shared" si="343"/>
        <v>0</v>
      </c>
      <c r="RKQ460" s="143">
        <f t="shared" si="343"/>
        <v>0</v>
      </c>
      <c r="RKR460" s="143">
        <f t="shared" si="343"/>
        <v>0</v>
      </c>
      <c r="RKS460" s="143">
        <f t="shared" si="343"/>
        <v>0</v>
      </c>
      <c r="RKT460" s="143">
        <f t="shared" si="343"/>
        <v>0</v>
      </c>
      <c r="RKU460" s="143">
        <f t="shared" si="343"/>
        <v>0</v>
      </c>
      <c r="RKV460" s="143">
        <f t="shared" si="343"/>
        <v>0</v>
      </c>
      <c r="RKW460" s="143">
        <f t="shared" si="343"/>
        <v>0</v>
      </c>
      <c r="RKX460" s="143">
        <f t="shared" si="343"/>
        <v>0</v>
      </c>
      <c r="RKY460" s="143">
        <f t="shared" si="343"/>
        <v>0</v>
      </c>
      <c r="RKZ460" s="143">
        <f t="shared" si="343"/>
        <v>0</v>
      </c>
      <c r="RLA460" s="143">
        <f t="shared" si="343"/>
        <v>0</v>
      </c>
      <c r="RLB460" s="143">
        <f t="shared" si="343"/>
        <v>0</v>
      </c>
      <c r="RLC460" s="143">
        <f t="shared" si="343"/>
        <v>0</v>
      </c>
      <c r="RLD460" s="143">
        <f t="shared" si="343"/>
        <v>0</v>
      </c>
      <c r="RLE460" s="143">
        <f t="shared" ref="RLE460:RNP460" si="344">RLE436</f>
        <v>0</v>
      </c>
      <c r="RLF460" s="143">
        <f t="shared" si="344"/>
        <v>0</v>
      </c>
      <c r="RLG460" s="143">
        <f t="shared" si="344"/>
        <v>0</v>
      </c>
      <c r="RLH460" s="143">
        <f t="shared" si="344"/>
        <v>0</v>
      </c>
      <c r="RLI460" s="143">
        <f t="shared" si="344"/>
        <v>0</v>
      </c>
      <c r="RLJ460" s="143">
        <f t="shared" si="344"/>
        <v>0</v>
      </c>
      <c r="RLK460" s="143">
        <f t="shared" si="344"/>
        <v>0</v>
      </c>
      <c r="RLL460" s="143">
        <f t="shared" si="344"/>
        <v>0</v>
      </c>
      <c r="RLM460" s="143">
        <f t="shared" si="344"/>
        <v>0</v>
      </c>
      <c r="RLN460" s="143">
        <f t="shared" si="344"/>
        <v>0</v>
      </c>
      <c r="RLO460" s="143">
        <f t="shared" si="344"/>
        <v>0</v>
      </c>
      <c r="RLP460" s="143">
        <f t="shared" si="344"/>
        <v>0</v>
      </c>
      <c r="RLQ460" s="143">
        <f t="shared" si="344"/>
        <v>0</v>
      </c>
      <c r="RLR460" s="143">
        <f t="shared" si="344"/>
        <v>0</v>
      </c>
      <c r="RLS460" s="143">
        <f t="shared" si="344"/>
        <v>0</v>
      </c>
      <c r="RLT460" s="143">
        <f t="shared" si="344"/>
        <v>0</v>
      </c>
      <c r="RLU460" s="143">
        <f t="shared" si="344"/>
        <v>0</v>
      </c>
      <c r="RLV460" s="143">
        <f t="shared" si="344"/>
        <v>0</v>
      </c>
      <c r="RLW460" s="143">
        <f t="shared" si="344"/>
        <v>0</v>
      </c>
      <c r="RLX460" s="143">
        <f t="shared" si="344"/>
        <v>0</v>
      </c>
      <c r="RLY460" s="143">
        <f t="shared" si="344"/>
        <v>0</v>
      </c>
      <c r="RLZ460" s="143">
        <f t="shared" si="344"/>
        <v>0</v>
      </c>
      <c r="RMA460" s="143">
        <f t="shared" si="344"/>
        <v>0</v>
      </c>
      <c r="RMB460" s="143">
        <f t="shared" si="344"/>
        <v>0</v>
      </c>
      <c r="RMC460" s="143">
        <f t="shared" si="344"/>
        <v>0</v>
      </c>
      <c r="RMD460" s="143">
        <f t="shared" si="344"/>
        <v>0</v>
      </c>
      <c r="RME460" s="143">
        <f t="shared" si="344"/>
        <v>0</v>
      </c>
      <c r="RMF460" s="143">
        <f t="shared" si="344"/>
        <v>0</v>
      </c>
      <c r="RMG460" s="143">
        <f t="shared" si="344"/>
        <v>0</v>
      </c>
      <c r="RMH460" s="143">
        <f t="shared" si="344"/>
        <v>0</v>
      </c>
      <c r="RMI460" s="143">
        <f t="shared" si="344"/>
        <v>0</v>
      </c>
      <c r="RMJ460" s="143">
        <f t="shared" si="344"/>
        <v>0</v>
      </c>
      <c r="RMK460" s="143">
        <f t="shared" si="344"/>
        <v>0</v>
      </c>
      <c r="RML460" s="143">
        <f t="shared" si="344"/>
        <v>0</v>
      </c>
      <c r="RMM460" s="143">
        <f t="shared" si="344"/>
        <v>0</v>
      </c>
      <c r="RMN460" s="143">
        <f t="shared" si="344"/>
        <v>0</v>
      </c>
      <c r="RMO460" s="143">
        <f t="shared" si="344"/>
        <v>0</v>
      </c>
      <c r="RMP460" s="143">
        <f t="shared" si="344"/>
        <v>0</v>
      </c>
      <c r="RMQ460" s="143">
        <f t="shared" si="344"/>
        <v>0</v>
      </c>
      <c r="RMR460" s="143">
        <f t="shared" si="344"/>
        <v>0</v>
      </c>
      <c r="RMS460" s="143">
        <f t="shared" si="344"/>
        <v>0</v>
      </c>
      <c r="RMT460" s="143">
        <f t="shared" si="344"/>
        <v>0</v>
      </c>
      <c r="RMU460" s="143">
        <f t="shared" si="344"/>
        <v>0</v>
      </c>
      <c r="RMV460" s="143">
        <f t="shared" si="344"/>
        <v>0</v>
      </c>
      <c r="RMW460" s="143">
        <f t="shared" si="344"/>
        <v>0</v>
      </c>
      <c r="RMX460" s="143">
        <f t="shared" si="344"/>
        <v>0</v>
      </c>
      <c r="RMY460" s="143">
        <f t="shared" si="344"/>
        <v>0</v>
      </c>
      <c r="RMZ460" s="143">
        <f t="shared" si="344"/>
        <v>0</v>
      </c>
      <c r="RNA460" s="143">
        <f t="shared" si="344"/>
        <v>0</v>
      </c>
      <c r="RNB460" s="143">
        <f t="shared" si="344"/>
        <v>0</v>
      </c>
      <c r="RNC460" s="143">
        <f t="shared" si="344"/>
        <v>0</v>
      </c>
      <c r="RND460" s="143">
        <f t="shared" si="344"/>
        <v>0</v>
      </c>
      <c r="RNE460" s="143">
        <f t="shared" si="344"/>
        <v>0</v>
      </c>
      <c r="RNF460" s="143">
        <f t="shared" si="344"/>
        <v>0</v>
      </c>
      <c r="RNG460" s="143">
        <f t="shared" si="344"/>
        <v>0</v>
      </c>
      <c r="RNH460" s="143">
        <f t="shared" si="344"/>
        <v>0</v>
      </c>
      <c r="RNI460" s="143">
        <f t="shared" si="344"/>
        <v>0</v>
      </c>
      <c r="RNJ460" s="143">
        <f t="shared" si="344"/>
        <v>0</v>
      </c>
      <c r="RNK460" s="143">
        <f t="shared" si="344"/>
        <v>0</v>
      </c>
      <c r="RNL460" s="143">
        <f t="shared" si="344"/>
        <v>0</v>
      </c>
      <c r="RNM460" s="143">
        <f t="shared" si="344"/>
        <v>0</v>
      </c>
      <c r="RNN460" s="143">
        <f t="shared" si="344"/>
        <v>0</v>
      </c>
      <c r="RNO460" s="143">
        <f t="shared" si="344"/>
        <v>0</v>
      </c>
      <c r="RNP460" s="143">
        <f t="shared" si="344"/>
        <v>0</v>
      </c>
      <c r="RNQ460" s="143">
        <f t="shared" ref="RNQ460:RQB460" si="345">RNQ436</f>
        <v>0</v>
      </c>
      <c r="RNR460" s="143">
        <f t="shared" si="345"/>
        <v>0</v>
      </c>
      <c r="RNS460" s="143">
        <f t="shared" si="345"/>
        <v>0</v>
      </c>
      <c r="RNT460" s="143">
        <f t="shared" si="345"/>
        <v>0</v>
      </c>
      <c r="RNU460" s="143">
        <f t="shared" si="345"/>
        <v>0</v>
      </c>
      <c r="RNV460" s="143">
        <f t="shared" si="345"/>
        <v>0</v>
      </c>
      <c r="RNW460" s="143">
        <f t="shared" si="345"/>
        <v>0</v>
      </c>
      <c r="RNX460" s="143">
        <f t="shared" si="345"/>
        <v>0</v>
      </c>
      <c r="RNY460" s="143">
        <f t="shared" si="345"/>
        <v>0</v>
      </c>
      <c r="RNZ460" s="143">
        <f t="shared" si="345"/>
        <v>0</v>
      </c>
      <c r="ROA460" s="143">
        <f t="shared" si="345"/>
        <v>0</v>
      </c>
      <c r="ROB460" s="143">
        <f t="shared" si="345"/>
        <v>0</v>
      </c>
      <c r="ROC460" s="143">
        <f t="shared" si="345"/>
        <v>0</v>
      </c>
      <c r="ROD460" s="143">
        <f t="shared" si="345"/>
        <v>0</v>
      </c>
      <c r="ROE460" s="143">
        <f t="shared" si="345"/>
        <v>0</v>
      </c>
      <c r="ROF460" s="143">
        <f t="shared" si="345"/>
        <v>0</v>
      </c>
      <c r="ROG460" s="143">
        <f t="shared" si="345"/>
        <v>0</v>
      </c>
      <c r="ROH460" s="143">
        <f t="shared" si="345"/>
        <v>0</v>
      </c>
      <c r="ROI460" s="143">
        <f t="shared" si="345"/>
        <v>0</v>
      </c>
      <c r="ROJ460" s="143">
        <f t="shared" si="345"/>
        <v>0</v>
      </c>
      <c r="ROK460" s="143">
        <f t="shared" si="345"/>
        <v>0</v>
      </c>
      <c r="ROL460" s="143">
        <f t="shared" si="345"/>
        <v>0</v>
      </c>
      <c r="ROM460" s="143">
        <f t="shared" si="345"/>
        <v>0</v>
      </c>
      <c r="RON460" s="143">
        <f t="shared" si="345"/>
        <v>0</v>
      </c>
      <c r="ROO460" s="143">
        <f t="shared" si="345"/>
        <v>0</v>
      </c>
      <c r="ROP460" s="143">
        <f t="shared" si="345"/>
        <v>0</v>
      </c>
      <c r="ROQ460" s="143">
        <f t="shared" si="345"/>
        <v>0</v>
      </c>
      <c r="ROR460" s="143">
        <f t="shared" si="345"/>
        <v>0</v>
      </c>
      <c r="ROS460" s="143">
        <f t="shared" si="345"/>
        <v>0</v>
      </c>
      <c r="ROT460" s="143">
        <f t="shared" si="345"/>
        <v>0</v>
      </c>
      <c r="ROU460" s="143">
        <f t="shared" si="345"/>
        <v>0</v>
      </c>
      <c r="ROV460" s="143">
        <f t="shared" si="345"/>
        <v>0</v>
      </c>
      <c r="ROW460" s="143">
        <f t="shared" si="345"/>
        <v>0</v>
      </c>
      <c r="ROX460" s="143">
        <f t="shared" si="345"/>
        <v>0</v>
      </c>
      <c r="ROY460" s="143">
        <f t="shared" si="345"/>
        <v>0</v>
      </c>
      <c r="ROZ460" s="143">
        <f t="shared" si="345"/>
        <v>0</v>
      </c>
      <c r="RPA460" s="143">
        <f t="shared" si="345"/>
        <v>0</v>
      </c>
      <c r="RPB460" s="143">
        <f t="shared" si="345"/>
        <v>0</v>
      </c>
      <c r="RPC460" s="143">
        <f t="shared" si="345"/>
        <v>0</v>
      </c>
      <c r="RPD460" s="143">
        <f t="shared" si="345"/>
        <v>0</v>
      </c>
      <c r="RPE460" s="143">
        <f t="shared" si="345"/>
        <v>0</v>
      </c>
      <c r="RPF460" s="143">
        <f t="shared" si="345"/>
        <v>0</v>
      </c>
      <c r="RPG460" s="143">
        <f t="shared" si="345"/>
        <v>0</v>
      </c>
      <c r="RPH460" s="143">
        <f t="shared" si="345"/>
        <v>0</v>
      </c>
      <c r="RPI460" s="143">
        <f t="shared" si="345"/>
        <v>0</v>
      </c>
      <c r="RPJ460" s="143">
        <f t="shared" si="345"/>
        <v>0</v>
      </c>
      <c r="RPK460" s="143">
        <f t="shared" si="345"/>
        <v>0</v>
      </c>
      <c r="RPL460" s="143">
        <f t="shared" si="345"/>
        <v>0</v>
      </c>
      <c r="RPM460" s="143">
        <f t="shared" si="345"/>
        <v>0</v>
      </c>
      <c r="RPN460" s="143">
        <f t="shared" si="345"/>
        <v>0</v>
      </c>
      <c r="RPO460" s="143">
        <f t="shared" si="345"/>
        <v>0</v>
      </c>
      <c r="RPP460" s="143">
        <f t="shared" si="345"/>
        <v>0</v>
      </c>
      <c r="RPQ460" s="143">
        <f t="shared" si="345"/>
        <v>0</v>
      </c>
      <c r="RPR460" s="143">
        <f t="shared" si="345"/>
        <v>0</v>
      </c>
      <c r="RPS460" s="143">
        <f t="shared" si="345"/>
        <v>0</v>
      </c>
      <c r="RPT460" s="143">
        <f t="shared" si="345"/>
        <v>0</v>
      </c>
      <c r="RPU460" s="143">
        <f t="shared" si="345"/>
        <v>0</v>
      </c>
      <c r="RPV460" s="143">
        <f t="shared" si="345"/>
        <v>0</v>
      </c>
      <c r="RPW460" s="143">
        <f t="shared" si="345"/>
        <v>0</v>
      </c>
      <c r="RPX460" s="143">
        <f t="shared" si="345"/>
        <v>0</v>
      </c>
      <c r="RPY460" s="143">
        <f t="shared" si="345"/>
        <v>0</v>
      </c>
      <c r="RPZ460" s="143">
        <f t="shared" si="345"/>
        <v>0</v>
      </c>
      <c r="RQA460" s="143">
        <f t="shared" si="345"/>
        <v>0</v>
      </c>
      <c r="RQB460" s="143">
        <f t="shared" si="345"/>
        <v>0</v>
      </c>
      <c r="RQC460" s="143">
        <f t="shared" ref="RQC460:RSN460" si="346">RQC436</f>
        <v>0</v>
      </c>
      <c r="RQD460" s="143">
        <f t="shared" si="346"/>
        <v>0</v>
      </c>
      <c r="RQE460" s="143">
        <f t="shared" si="346"/>
        <v>0</v>
      </c>
      <c r="RQF460" s="143">
        <f t="shared" si="346"/>
        <v>0</v>
      </c>
      <c r="RQG460" s="143">
        <f t="shared" si="346"/>
        <v>0</v>
      </c>
      <c r="RQH460" s="143">
        <f t="shared" si="346"/>
        <v>0</v>
      </c>
      <c r="RQI460" s="143">
        <f t="shared" si="346"/>
        <v>0</v>
      </c>
      <c r="RQJ460" s="143">
        <f t="shared" si="346"/>
        <v>0</v>
      </c>
      <c r="RQK460" s="143">
        <f t="shared" si="346"/>
        <v>0</v>
      </c>
      <c r="RQL460" s="143">
        <f t="shared" si="346"/>
        <v>0</v>
      </c>
      <c r="RQM460" s="143">
        <f t="shared" si="346"/>
        <v>0</v>
      </c>
      <c r="RQN460" s="143">
        <f t="shared" si="346"/>
        <v>0</v>
      </c>
      <c r="RQO460" s="143">
        <f t="shared" si="346"/>
        <v>0</v>
      </c>
      <c r="RQP460" s="143">
        <f t="shared" si="346"/>
        <v>0</v>
      </c>
      <c r="RQQ460" s="143">
        <f t="shared" si="346"/>
        <v>0</v>
      </c>
      <c r="RQR460" s="143">
        <f t="shared" si="346"/>
        <v>0</v>
      </c>
      <c r="RQS460" s="143">
        <f t="shared" si="346"/>
        <v>0</v>
      </c>
      <c r="RQT460" s="143">
        <f t="shared" si="346"/>
        <v>0</v>
      </c>
      <c r="RQU460" s="143">
        <f t="shared" si="346"/>
        <v>0</v>
      </c>
      <c r="RQV460" s="143">
        <f t="shared" si="346"/>
        <v>0</v>
      </c>
      <c r="RQW460" s="143">
        <f t="shared" si="346"/>
        <v>0</v>
      </c>
      <c r="RQX460" s="143">
        <f t="shared" si="346"/>
        <v>0</v>
      </c>
      <c r="RQY460" s="143">
        <f t="shared" si="346"/>
        <v>0</v>
      </c>
      <c r="RQZ460" s="143">
        <f t="shared" si="346"/>
        <v>0</v>
      </c>
      <c r="RRA460" s="143">
        <f t="shared" si="346"/>
        <v>0</v>
      </c>
      <c r="RRB460" s="143">
        <f t="shared" si="346"/>
        <v>0</v>
      </c>
      <c r="RRC460" s="143">
        <f t="shared" si="346"/>
        <v>0</v>
      </c>
      <c r="RRD460" s="143">
        <f t="shared" si="346"/>
        <v>0</v>
      </c>
      <c r="RRE460" s="143">
        <f t="shared" si="346"/>
        <v>0</v>
      </c>
      <c r="RRF460" s="143">
        <f t="shared" si="346"/>
        <v>0</v>
      </c>
      <c r="RRG460" s="143">
        <f t="shared" si="346"/>
        <v>0</v>
      </c>
      <c r="RRH460" s="143">
        <f t="shared" si="346"/>
        <v>0</v>
      </c>
      <c r="RRI460" s="143">
        <f t="shared" si="346"/>
        <v>0</v>
      </c>
      <c r="RRJ460" s="143">
        <f t="shared" si="346"/>
        <v>0</v>
      </c>
      <c r="RRK460" s="143">
        <f t="shared" si="346"/>
        <v>0</v>
      </c>
      <c r="RRL460" s="143">
        <f t="shared" si="346"/>
        <v>0</v>
      </c>
      <c r="RRM460" s="143">
        <f t="shared" si="346"/>
        <v>0</v>
      </c>
      <c r="RRN460" s="143">
        <f t="shared" si="346"/>
        <v>0</v>
      </c>
      <c r="RRO460" s="143">
        <f t="shared" si="346"/>
        <v>0</v>
      </c>
      <c r="RRP460" s="143">
        <f t="shared" si="346"/>
        <v>0</v>
      </c>
      <c r="RRQ460" s="143">
        <f t="shared" si="346"/>
        <v>0</v>
      </c>
      <c r="RRR460" s="143">
        <f t="shared" si="346"/>
        <v>0</v>
      </c>
      <c r="RRS460" s="143">
        <f t="shared" si="346"/>
        <v>0</v>
      </c>
      <c r="RRT460" s="143">
        <f t="shared" si="346"/>
        <v>0</v>
      </c>
      <c r="RRU460" s="143">
        <f t="shared" si="346"/>
        <v>0</v>
      </c>
      <c r="RRV460" s="143">
        <f t="shared" si="346"/>
        <v>0</v>
      </c>
      <c r="RRW460" s="143">
        <f t="shared" si="346"/>
        <v>0</v>
      </c>
      <c r="RRX460" s="143">
        <f t="shared" si="346"/>
        <v>0</v>
      </c>
      <c r="RRY460" s="143">
        <f t="shared" si="346"/>
        <v>0</v>
      </c>
      <c r="RRZ460" s="143">
        <f t="shared" si="346"/>
        <v>0</v>
      </c>
      <c r="RSA460" s="143">
        <f t="shared" si="346"/>
        <v>0</v>
      </c>
      <c r="RSB460" s="143">
        <f t="shared" si="346"/>
        <v>0</v>
      </c>
      <c r="RSC460" s="143">
        <f t="shared" si="346"/>
        <v>0</v>
      </c>
      <c r="RSD460" s="143">
        <f t="shared" si="346"/>
        <v>0</v>
      </c>
      <c r="RSE460" s="143">
        <f t="shared" si="346"/>
        <v>0</v>
      </c>
      <c r="RSF460" s="143">
        <f t="shared" si="346"/>
        <v>0</v>
      </c>
      <c r="RSG460" s="143">
        <f t="shared" si="346"/>
        <v>0</v>
      </c>
      <c r="RSH460" s="143">
        <f t="shared" si="346"/>
        <v>0</v>
      </c>
      <c r="RSI460" s="143">
        <f t="shared" si="346"/>
        <v>0</v>
      </c>
      <c r="RSJ460" s="143">
        <f t="shared" si="346"/>
        <v>0</v>
      </c>
      <c r="RSK460" s="143">
        <f t="shared" si="346"/>
        <v>0</v>
      </c>
      <c r="RSL460" s="143">
        <f t="shared" si="346"/>
        <v>0</v>
      </c>
      <c r="RSM460" s="143">
        <f t="shared" si="346"/>
        <v>0</v>
      </c>
      <c r="RSN460" s="143">
        <f t="shared" si="346"/>
        <v>0</v>
      </c>
      <c r="RSO460" s="143">
        <f t="shared" ref="RSO460:RUZ460" si="347">RSO436</f>
        <v>0</v>
      </c>
      <c r="RSP460" s="143">
        <f t="shared" si="347"/>
        <v>0</v>
      </c>
      <c r="RSQ460" s="143">
        <f t="shared" si="347"/>
        <v>0</v>
      </c>
      <c r="RSR460" s="143">
        <f t="shared" si="347"/>
        <v>0</v>
      </c>
      <c r="RSS460" s="143">
        <f t="shared" si="347"/>
        <v>0</v>
      </c>
      <c r="RST460" s="143">
        <f t="shared" si="347"/>
        <v>0</v>
      </c>
      <c r="RSU460" s="143">
        <f t="shared" si="347"/>
        <v>0</v>
      </c>
      <c r="RSV460" s="143">
        <f t="shared" si="347"/>
        <v>0</v>
      </c>
      <c r="RSW460" s="143">
        <f t="shared" si="347"/>
        <v>0</v>
      </c>
      <c r="RSX460" s="143">
        <f t="shared" si="347"/>
        <v>0</v>
      </c>
      <c r="RSY460" s="143">
        <f t="shared" si="347"/>
        <v>0</v>
      </c>
      <c r="RSZ460" s="143">
        <f t="shared" si="347"/>
        <v>0</v>
      </c>
      <c r="RTA460" s="143">
        <f t="shared" si="347"/>
        <v>0</v>
      </c>
      <c r="RTB460" s="143">
        <f t="shared" si="347"/>
        <v>0</v>
      </c>
      <c r="RTC460" s="143">
        <f t="shared" si="347"/>
        <v>0</v>
      </c>
      <c r="RTD460" s="143">
        <f t="shared" si="347"/>
        <v>0</v>
      </c>
      <c r="RTE460" s="143">
        <f t="shared" si="347"/>
        <v>0</v>
      </c>
      <c r="RTF460" s="143">
        <f t="shared" si="347"/>
        <v>0</v>
      </c>
      <c r="RTG460" s="143">
        <f t="shared" si="347"/>
        <v>0</v>
      </c>
      <c r="RTH460" s="143">
        <f t="shared" si="347"/>
        <v>0</v>
      </c>
      <c r="RTI460" s="143">
        <f t="shared" si="347"/>
        <v>0</v>
      </c>
      <c r="RTJ460" s="143">
        <f t="shared" si="347"/>
        <v>0</v>
      </c>
      <c r="RTK460" s="143">
        <f t="shared" si="347"/>
        <v>0</v>
      </c>
      <c r="RTL460" s="143">
        <f t="shared" si="347"/>
        <v>0</v>
      </c>
      <c r="RTM460" s="143">
        <f t="shared" si="347"/>
        <v>0</v>
      </c>
      <c r="RTN460" s="143">
        <f t="shared" si="347"/>
        <v>0</v>
      </c>
      <c r="RTO460" s="143">
        <f t="shared" si="347"/>
        <v>0</v>
      </c>
      <c r="RTP460" s="143">
        <f t="shared" si="347"/>
        <v>0</v>
      </c>
      <c r="RTQ460" s="143">
        <f t="shared" si="347"/>
        <v>0</v>
      </c>
      <c r="RTR460" s="143">
        <f t="shared" si="347"/>
        <v>0</v>
      </c>
      <c r="RTS460" s="143">
        <f t="shared" si="347"/>
        <v>0</v>
      </c>
      <c r="RTT460" s="143">
        <f t="shared" si="347"/>
        <v>0</v>
      </c>
      <c r="RTU460" s="143">
        <f t="shared" si="347"/>
        <v>0</v>
      </c>
      <c r="RTV460" s="143">
        <f t="shared" si="347"/>
        <v>0</v>
      </c>
      <c r="RTW460" s="143">
        <f t="shared" si="347"/>
        <v>0</v>
      </c>
      <c r="RTX460" s="143">
        <f t="shared" si="347"/>
        <v>0</v>
      </c>
      <c r="RTY460" s="143">
        <f t="shared" si="347"/>
        <v>0</v>
      </c>
      <c r="RTZ460" s="143">
        <f t="shared" si="347"/>
        <v>0</v>
      </c>
      <c r="RUA460" s="143">
        <f t="shared" si="347"/>
        <v>0</v>
      </c>
      <c r="RUB460" s="143">
        <f t="shared" si="347"/>
        <v>0</v>
      </c>
      <c r="RUC460" s="143">
        <f t="shared" si="347"/>
        <v>0</v>
      </c>
      <c r="RUD460" s="143">
        <f t="shared" si="347"/>
        <v>0</v>
      </c>
      <c r="RUE460" s="143">
        <f t="shared" si="347"/>
        <v>0</v>
      </c>
      <c r="RUF460" s="143">
        <f t="shared" si="347"/>
        <v>0</v>
      </c>
      <c r="RUG460" s="143">
        <f t="shared" si="347"/>
        <v>0</v>
      </c>
      <c r="RUH460" s="143">
        <f t="shared" si="347"/>
        <v>0</v>
      </c>
      <c r="RUI460" s="143">
        <f t="shared" si="347"/>
        <v>0</v>
      </c>
      <c r="RUJ460" s="143">
        <f t="shared" si="347"/>
        <v>0</v>
      </c>
      <c r="RUK460" s="143">
        <f t="shared" si="347"/>
        <v>0</v>
      </c>
      <c r="RUL460" s="143">
        <f t="shared" si="347"/>
        <v>0</v>
      </c>
      <c r="RUM460" s="143">
        <f t="shared" si="347"/>
        <v>0</v>
      </c>
      <c r="RUN460" s="143">
        <f t="shared" si="347"/>
        <v>0</v>
      </c>
      <c r="RUO460" s="143">
        <f t="shared" si="347"/>
        <v>0</v>
      </c>
      <c r="RUP460" s="143">
        <f t="shared" si="347"/>
        <v>0</v>
      </c>
      <c r="RUQ460" s="143">
        <f t="shared" si="347"/>
        <v>0</v>
      </c>
      <c r="RUR460" s="143">
        <f t="shared" si="347"/>
        <v>0</v>
      </c>
      <c r="RUS460" s="143">
        <f t="shared" si="347"/>
        <v>0</v>
      </c>
      <c r="RUT460" s="143">
        <f t="shared" si="347"/>
        <v>0</v>
      </c>
      <c r="RUU460" s="143">
        <f t="shared" si="347"/>
        <v>0</v>
      </c>
      <c r="RUV460" s="143">
        <f t="shared" si="347"/>
        <v>0</v>
      </c>
      <c r="RUW460" s="143">
        <f t="shared" si="347"/>
        <v>0</v>
      </c>
      <c r="RUX460" s="143">
        <f t="shared" si="347"/>
        <v>0</v>
      </c>
      <c r="RUY460" s="143">
        <f t="shared" si="347"/>
        <v>0</v>
      </c>
      <c r="RUZ460" s="143">
        <f t="shared" si="347"/>
        <v>0</v>
      </c>
      <c r="RVA460" s="143">
        <f t="shared" ref="RVA460:RXL460" si="348">RVA436</f>
        <v>0</v>
      </c>
      <c r="RVB460" s="143">
        <f t="shared" si="348"/>
        <v>0</v>
      </c>
      <c r="RVC460" s="143">
        <f t="shared" si="348"/>
        <v>0</v>
      </c>
      <c r="RVD460" s="143">
        <f t="shared" si="348"/>
        <v>0</v>
      </c>
      <c r="RVE460" s="143">
        <f t="shared" si="348"/>
        <v>0</v>
      </c>
      <c r="RVF460" s="143">
        <f t="shared" si="348"/>
        <v>0</v>
      </c>
      <c r="RVG460" s="143">
        <f t="shared" si="348"/>
        <v>0</v>
      </c>
      <c r="RVH460" s="143">
        <f t="shared" si="348"/>
        <v>0</v>
      </c>
      <c r="RVI460" s="143">
        <f t="shared" si="348"/>
        <v>0</v>
      </c>
      <c r="RVJ460" s="143">
        <f t="shared" si="348"/>
        <v>0</v>
      </c>
      <c r="RVK460" s="143">
        <f t="shared" si="348"/>
        <v>0</v>
      </c>
      <c r="RVL460" s="143">
        <f t="shared" si="348"/>
        <v>0</v>
      </c>
      <c r="RVM460" s="143">
        <f t="shared" si="348"/>
        <v>0</v>
      </c>
      <c r="RVN460" s="143">
        <f t="shared" si="348"/>
        <v>0</v>
      </c>
      <c r="RVO460" s="143">
        <f t="shared" si="348"/>
        <v>0</v>
      </c>
      <c r="RVP460" s="143">
        <f t="shared" si="348"/>
        <v>0</v>
      </c>
      <c r="RVQ460" s="143">
        <f t="shared" si="348"/>
        <v>0</v>
      </c>
      <c r="RVR460" s="143">
        <f t="shared" si="348"/>
        <v>0</v>
      </c>
      <c r="RVS460" s="143">
        <f t="shared" si="348"/>
        <v>0</v>
      </c>
      <c r="RVT460" s="143">
        <f t="shared" si="348"/>
        <v>0</v>
      </c>
      <c r="RVU460" s="143">
        <f t="shared" si="348"/>
        <v>0</v>
      </c>
      <c r="RVV460" s="143">
        <f t="shared" si="348"/>
        <v>0</v>
      </c>
      <c r="RVW460" s="143">
        <f t="shared" si="348"/>
        <v>0</v>
      </c>
      <c r="RVX460" s="143">
        <f t="shared" si="348"/>
        <v>0</v>
      </c>
      <c r="RVY460" s="143">
        <f t="shared" si="348"/>
        <v>0</v>
      </c>
      <c r="RVZ460" s="143">
        <f t="shared" si="348"/>
        <v>0</v>
      </c>
      <c r="RWA460" s="143">
        <f t="shared" si="348"/>
        <v>0</v>
      </c>
      <c r="RWB460" s="143">
        <f t="shared" si="348"/>
        <v>0</v>
      </c>
      <c r="RWC460" s="143">
        <f t="shared" si="348"/>
        <v>0</v>
      </c>
      <c r="RWD460" s="143">
        <f t="shared" si="348"/>
        <v>0</v>
      </c>
      <c r="RWE460" s="143">
        <f t="shared" si="348"/>
        <v>0</v>
      </c>
      <c r="RWF460" s="143">
        <f t="shared" si="348"/>
        <v>0</v>
      </c>
      <c r="RWG460" s="143">
        <f t="shared" si="348"/>
        <v>0</v>
      </c>
      <c r="RWH460" s="143">
        <f t="shared" si="348"/>
        <v>0</v>
      </c>
      <c r="RWI460" s="143">
        <f t="shared" si="348"/>
        <v>0</v>
      </c>
      <c r="RWJ460" s="143">
        <f t="shared" si="348"/>
        <v>0</v>
      </c>
      <c r="RWK460" s="143">
        <f t="shared" si="348"/>
        <v>0</v>
      </c>
      <c r="RWL460" s="143">
        <f t="shared" si="348"/>
        <v>0</v>
      </c>
      <c r="RWM460" s="143">
        <f t="shared" si="348"/>
        <v>0</v>
      </c>
      <c r="RWN460" s="143">
        <f t="shared" si="348"/>
        <v>0</v>
      </c>
      <c r="RWO460" s="143">
        <f t="shared" si="348"/>
        <v>0</v>
      </c>
      <c r="RWP460" s="143">
        <f t="shared" si="348"/>
        <v>0</v>
      </c>
      <c r="RWQ460" s="143">
        <f t="shared" si="348"/>
        <v>0</v>
      </c>
      <c r="RWR460" s="143">
        <f t="shared" si="348"/>
        <v>0</v>
      </c>
      <c r="RWS460" s="143">
        <f t="shared" si="348"/>
        <v>0</v>
      </c>
      <c r="RWT460" s="143">
        <f t="shared" si="348"/>
        <v>0</v>
      </c>
      <c r="RWU460" s="143">
        <f t="shared" si="348"/>
        <v>0</v>
      </c>
      <c r="RWV460" s="143">
        <f t="shared" si="348"/>
        <v>0</v>
      </c>
      <c r="RWW460" s="143">
        <f t="shared" si="348"/>
        <v>0</v>
      </c>
      <c r="RWX460" s="143">
        <f t="shared" si="348"/>
        <v>0</v>
      </c>
      <c r="RWY460" s="143">
        <f t="shared" si="348"/>
        <v>0</v>
      </c>
      <c r="RWZ460" s="143">
        <f t="shared" si="348"/>
        <v>0</v>
      </c>
      <c r="RXA460" s="143">
        <f t="shared" si="348"/>
        <v>0</v>
      </c>
      <c r="RXB460" s="143">
        <f t="shared" si="348"/>
        <v>0</v>
      </c>
      <c r="RXC460" s="143">
        <f t="shared" si="348"/>
        <v>0</v>
      </c>
      <c r="RXD460" s="143">
        <f t="shared" si="348"/>
        <v>0</v>
      </c>
      <c r="RXE460" s="143">
        <f t="shared" si="348"/>
        <v>0</v>
      </c>
      <c r="RXF460" s="143">
        <f t="shared" si="348"/>
        <v>0</v>
      </c>
      <c r="RXG460" s="143">
        <f t="shared" si="348"/>
        <v>0</v>
      </c>
      <c r="RXH460" s="143">
        <f t="shared" si="348"/>
        <v>0</v>
      </c>
      <c r="RXI460" s="143">
        <f t="shared" si="348"/>
        <v>0</v>
      </c>
      <c r="RXJ460" s="143">
        <f t="shared" si="348"/>
        <v>0</v>
      </c>
      <c r="RXK460" s="143">
        <f t="shared" si="348"/>
        <v>0</v>
      </c>
      <c r="RXL460" s="143">
        <f t="shared" si="348"/>
        <v>0</v>
      </c>
      <c r="RXM460" s="143">
        <f t="shared" ref="RXM460:RZX460" si="349">RXM436</f>
        <v>0</v>
      </c>
      <c r="RXN460" s="143">
        <f t="shared" si="349"/>
        <v>0</v>
      </c>
      <c r="RXO460" s="143">
        <f t="shared" si="349"/>
        <v>0</v>
      </c>
      <c r="RXP460" s="143">
        <f t="shared" si="349"/>
        <v>0</v>
      </c>
      <c r="RXQ460" s="143">
        <f t="shared" si="349"/>
        <v>0</v>
      </c>
      <c r="RXR460" s="143">
        <f t="shared" si="349"/>
        <v>0</v>
      </c>
      <c r="RXS460" s="143">
        <f t="shared" si="349"/>
        <v>0</v>
      </c>
      <c r="RXT460" s="143">
        <f t="shared" si="349"/>
        <v>0</v>
      </c>
      <c r="RXU460" s="143">
        <f t="shared" si="349"/>
        <v>0</v>
      </c>
      <c r="RXV460" s="143">
        <f t="shared" si="349"/>
        <v>0</v>
      </c>
      <c r="RXW460" s="143">
        <f t="shared" si="349"/>
        <v>0</v>
      </c>
      <c r="RXX460" s="143">
        <f t="shared" si="349"/>
        <v>0</v>
      </c>
      <c r="RXY460" s="143">
        <f t="shared" si="349"/>
        <v>0</v>
      </c>
      <c r="RXZ460" s="143">
        <f t="shared" si="349"/>
        <v>0</v>
      </c>
      <c r="RYA460" s="143">
        <f t="shared" si="349"/>
        <v>0</v>
      </c>
      <c r="RYB460" s="143">
        <f t="shared" si="349"/>
        <v>0</v>
      </c>
      <c r="RYC460" s="143">
        <f t="shared" si="349"/>
        <v>0</v>
      </c>
      <c r="RYD460" s="143">
        <f t="shared" si="349"/>
        <v>0</v>
      </c>
      <c r="RYE460" s="143">
        <f t="shared" si="349"/>
        <v>0</v>
      </c>
      <c r="RYF460" s="143">
        <f t="shared" si="349"/>
        <v>0</v>
      </c>
      <c r="RYG460" s="143">
        <f t="shared" si="349"/>
        <v>0</v>
      </c>
      <c r="RYH460" s="143">
        <f t="shared" si="349"/>
        <v>0</v>
      </c>
      <c r="RYI460" s="143">
        <f t="shared" si="349"/>
        <v>0</v>
      </c>
      <c r="RYJ460" s="143">
        <f t="shared" si="349"/>
        <v>0</v>
      </c>
      <c r="RYK460" s="143">
        <f t="shared" si="349"/>
        <v>0</v>
      </c>
      <c r="RYL460" s="143">
        <f t="shared" si="349"/>
        <v>0</v>
      </c>
      <c r="RYM460" s="143">
        <f t="shared" si="349"/>
        <v>0</v>
      </c>
      <c r="RYN460" s="143">
        <f t="shared" si="349"/>
        <v>0</v>
      </c>
      <c r="RYO460" s="143">
        <f t="shared" si="349"/>
        <v>0</v>
      </c>
      <c r="RYP460" s="143">
        <f t="shared" si="349"/>
        <v>0</v>
      </c>
      <c r="RYQ460" s="143">
        <f t="shared" si="349"/>
        <v>0</v>
      </c>
      <c r="RYR460" s="143">
        <f t="shared" si="349"/>
        <v>0</v>
      </c>
      <c r="RYS460" s="143">
        <f t="shared" si="349"/>
        <v>0</v>
      </c>
      <c r="RYT460" s="143">
        <f t="shared" si="349"/>
        <v>0</v>
      </c>
      <c r="RYU460" s="143">
        <f t="shared" si="349"/>
        <v>0</v>
      </c>
      <c r="RYV460" s="143">
        <f t="shared" si="349"/>
        <v>0</v>
      </c>
      <c r="RYW460" s="143">
        <f t="shared" si="349"/>
        <v>0</v>
      </c>
      <c r="RYX460" s="143">
        <f t="shared" si="349"/>
        <v>0</v>
      </c>
      <c r="RYY460" s="143">
        <f t="shared" si="349"/>
        <v>0</v>
      </c>
      <c r="RYZ460" s="143">
        <f t="shared" si="349"/>
        <v>0</v>
      </c>
      <c r="RZA460" s="143">
        <f t="shared" si="349"/>
        <v>0</v>
      </c>
      <c r="RZB460" s="143">
        <f t="shared" si="349"/>
        <v>0</v>
      </c>
      <c r="RZC460" s="143">
        <f t="shared" si="349"/>
        <v>0</v>
      </c>
      <c r="RZD460" s="143">
        <f t="shared" si="349"/>
        <v>0</v>
      </c>
      <c r="RZE460" s="143">
        <f t="shared" si="349"/>
        <v>0</v>
      </c>
      <c r="RZF460" s="143">
        <f t="shared" si="349"/>
        <v>0</v>
      </c>
      <c r="RZG460" s="143">
        <f t="shared" si="349"/>
        <v>0</v>
      </c>
      <c r="RZH460" s="143">
        <f t="shared" si="349"/>
        <v>0</v>
      </c>
      <c r="RZI460" s="143">
        <f t="shared" si="349"/>
        <v>0</v>
      </c>
      <c r="RZJ460" s="143">
        <f t="shared" si="349"/>
        <v>0</v>
      </c>
      <c r="RZK460" s="143">
        <f t="shared" si="349"/>
        <v>0</v>
      </c>
      <c r="RZL460" s="143">
        <f t="shared" si="349"/>
        <v>0</v>
      </c>
      <c r="RZM460" s="143">
        <f t="shared" si="349"/>
        <v>0</v>
      </c>
      <c r="RZN460" s="143">
        <f t="shared" si="349"/>
        <v>0</v>
      </c>
      <c r="RZO460" s="143">
        <f t="shared" si="349"/>
        <v>0</v>
      </c>
      <c r="RZP460" s="143">
        <f t="shared" si="349"/>
        <v>0</v>
      </c>
      <c r="RZQ460" s="143">
        <f t="shared" si="349"/>
        <v>0</v>
      </c>
      <c r="RZR460" s="143">
        <f t="shared" si="349"/>
        <v>0</v>
      </c>
      <c r="RZS460" s="143">
        <f t="shared" si="349"/>
        <v>0</v>
      </c>
      <c r="RZT460" s="143">
        <f t="shared" si="349"/>
        <v>0</v>
      </c>
      <c r="RZU460" s="143">
        <f t="shared" si="349"/>
        <v>0</v>
      </c>
      <c r="RZV460" s="143">
        <f t="shared" si="349"/>
        <v>0</v>
      </c>
      <c r="RZW460" s="143">
        <f t="shared" si="349"/>
        <v>0</v>
      </c>
      <c r="RZX460" s="143">
        <f t="shared" si="349"/>
        <v>0</v>
      </c>
      <c r="RZY460" s="143">
        <f t="shared" ref="RZY460:SCJ460" si="350">RZY436</f>
        <v>0</v>
      </c>
      <c r="RZZ460" s="143">
        <f t="shared" si="350"/>
        <v>0</v>
      </c>
      <c r="SAA460" s="143">
        <f t="shared" si="350"/>
        <v>0</v>
      </c>
      <c r="SAB460" s="143">
        <f t="shared" si="350"/>
        <v>0</v>
      </c>
      <c r="SAC460" s="143">
        <f t="shared" si="350"/>
        <v>0</v>
      </c>
      <c r="SAD460" s="143">
        <f t="shared" si="350"/>
        <v>0</v>
      </c>
      <c r="SAE460" s="143">
        <f t="shared" si="350"/>
        <v>0</v>
      </c>
      <c r="SAF460" s="143">
        <f t="shared" si="350"/>
        <v>0</v>
      </c>
      <c r="SAG460" s="143">
        <f t="shared" si="350"/>
        <v>0</v>
      </c>
      <c r="SAH460" s="143">
        <f t="shared" si="350"/>
        <v>0</v>
      </c>
      <c r="SAI460" s="143">
        <f t="shared" si="350"/>
        <v>0</v>
      </c>
      <c r="SAJ460" s="143">
        <f t="shared" si="350"/>
        <v>0</v>
      </c>
      <c r="SAK460" s="143">
        <f t="shared" si="350"/>
        <v>0</v>
      </c>
      <c r="SAL460" s="143">
        <f t="shared" si="350"/>
        <v>0</v>
      </c>
      <c r="SAM460" s="143">
        <f t="shared" si="350"/>
        <v>0</v>
      </c>
      <c r="SAN460" s="143">
        <f t="shared" si="350"/>
        <v>0</v>
      </c>
      <c r="SAO460" s="143">
        <f t="shared" si="350"/>
        <v>0</v>
      </c>
      <c r="SAP460" s="143">
        <f t="shared" si="350"/>
        <v>0</v>
      </c>
      <c r="SAQ460" s="143">
        <f t="shared" si="350"/>
        <v>0</v>
      </c>
      <c r="SAR460" s="143">
        <f t="shared" si="350"/>
        <v>0</v>
      </c>
      <c r="SAS460" s="143">
        <f t="shared" si="350"/>
        <v>0</v>
      </c>
      <c r="SAT460" s="143">
        <f t="shared" si="350"/>
        <v>0</v>
      </c>
      <c r="SAU460" s="143">
        <f t="shared" si="350"/>
        <v>0</v>
      </c>
      <c r="SAV460" s="143">
        <f t="shared" si="350"/>
        <v>0</v>
      </c>
      <c r="SAW460" s="143">
        <f t="shared" si="350"/>
        <v>0</v>
      </c>
      <c r="SAX460" s="143">
        <f t="shared" si="350"/>
        <v>0</v>
      </c>
      <c r="SAY460" s="143">
        <f t="shared" si="350"/>
        <v>0</v>
      </c>
      <c r="SAZ460" s="143">
        <f t="shared" si="350"/>
        <v>0</v>
      </c>
      <c r="SBA460" s="143">
        <f t="shared" si="350"/>
        <v>0</v>
      </c>
      <c r="SBB460" s="143">
        <f t="shared" si="350"/>
        <v>0</v>
      </c>
      <c r="SBC460" s="143">
        <f t="shared" si="350"/>
        <v>0</v>
      </c>
      <c r="SBD460" s="143">
        <f t="shared" si="350"/>
        <v>0</v>
      </c>
      <c r="SBE460" s="143">
        <f t="shared" si="350"/>
        <v>0</v>
      </c>
      <c r="SBF460" s="143">
        <f t="shared" si="350"/>
        <v>0</v>
      </c>
      <c r="SBG460" s="143">
        <f t="shared" si="350"/>
        <v>0</v>
      </c>
      <c r="SBH460" s="143">
        <f t="shared" si="350"/>
        <v>0</v>
      </c>
      <c r="SBI460" s="143">
        <f t="shared" si="350"/>
        <v>0</v>
      </c>
      <c r="SBJ460" s="143">
        <f t="shared" si="350"/>
        <v>0</v>
      </c>
      <c r="SBK460" s="143">
        <f t="shared" si="350"/>
        <v>0</v>
      </c>
      <c r="SBL460" s="143">
        <f t="shared" si="350"/>
        <v>0</v>
      </c>
      <c r="SBM460" s="143">
        <f t="shared" si="350"/>
        <v>0</v>
      </c>
      <c r="SBN460" s="143">
        <f t="shared" si="350"/>
        <v>0</v>
      </c>
      <c r="SBO460" s="143">
        <f t="shared" si="350"/>
        <v>0</v>
      </c>
      <c r="SBP460" s="143">
        <f t="shared" si="350"/>
        <v>0</v>
      </c>
      <c r="SBQ460" s="143">
        <f t="shared" si="350"/>
        <v>0</v>
      </c>
      <c r="SBR460" s="143">
        <f t="shared" si="350"/>
        <v>0</v>
      </c>
      <c r="SBS460" s="143">
        <f t="shared" si="350"/>
        <v>0</v>
      </c>
      <c r="SBT460" s="143">
        <f t="shared" si="350"/>
        <v>0</v>
      </c>
      <c r="SBU460" s="143">
        <f t="shared" si="350"/>
        <v>0</v>
      </c>
      <c r="SBV460" s="143">
        <f t="shared" si="350"/>
        <v>0</v>
      </c>
      <c r="SBW460" s="143">
        <f t="shared" si="350"/>
        <v>0</v>
      </c>
      <c r="SBX460" s="143">
        <f t="shared" si="350"/>
        <v>0</v>
      </c>
      <c r="SBY460" s="143">
        <f t="shared" si="350"/>
        <v>0</v>
      </c>
      <c r="SBZ460" s="143">
        <f t="shared" si="350"/>
        <v>0</v>
      </c>
      <c r="SCA460" s="143">
        <f t="shared" si="350"/>
        <v>0</v>
      </c>
      <c r="SCB460" s="143">
        <f t="shared" si="350"/>
        <v>0</v>
      </c>
      <c r="SCC460" s="143">
        <f t="shared" si="350"/>
        <v>0</v>
      </c>
      <c r="SCD460" s="143">
        <f t="shared" si="350"/>
        <v>0</v>
      </c>
      <c r="SCE460" s="143">
        <f t="shared" si="350"/>
        <v>0</v>
      </c>
      <c r="SCF460" s="143">
        <f t="shared" si="350"/>
        <v>0</v>
      </c>
      <c r="SCG460" s="143">
        <f t="shared" si="350"/>
        <v>0</v>
      </c>
      <c r="SCH460" s="143">
        <f t="shared" si="350"/>
        <v>0</v>
      </c>
      <c r="SCI460" s="143">
        <f t="shared" si="350"/>
        <v>0</v>
      </c>
      <c r="SCJ460" s="143">
        <f t="shared" si="350"/>
        <v>0</v>
      </c>
      <c r="SCK460" s="143">
        <f t="shared" ref="SCK460:SEV460" si="351">SCK436</f>
        <v>0</v>
      </c>
      <c r="SCL460" s="143">
        <f t="shared" si="351"/>
        <v>0</v>
      </c>
      <c r="SCM460" s="143">
        <f t="shared" si="351"/>
        <v>0</v>
      </c>
      <c r="SCN460" s="143">
        <f t="shared" si="351"/>
        <v>0</v>
      </c>
      <c r="SCO460" s="143">
        <f t="shared" si="351"/>
        <v>0</v>
      </c>
      <c r="SCP460" s="143">
        <f t="shared" si="351"/>
        <v>0</v>
      </c>
      <c r="SCQ460" s="143">
        <f t="shared" si="351"/>
        <v>0</v>
      </c>
      <c r="SCR460" s="143">
        <f t="shared" si="351"/>
        <v>0</v>
      </c>
      <c r="SCS460" s="143">
        <f t="shared" si="351"/>
        <v>0</v>
      </c>
      <c r="SCT460" s="143">
        <f t="shared" si="351"/>
        <v>0</v>
      </c>
      <c r="SCU460" s="143">
        <f t="shared" si="351"/>
        <v>0</v>
      </c>
      <c r="SCV460" s="143">
        <f t="shared" si="351"/>
        <v>0</v>
      </c>
      <c r="SCW460" s="143">
        <f t="shared" si="351"/>
        <v>0</v>
      </c>
      <c r="SCX460" s="143">
        <f t="shared" si="351"/>
        <v>0</v>
      </c>
      <c r="SCY460" s="143">
        <f t="shared" si="351"/>
        <v>0</v>
      </c>
      <c r="SCZ460" s="143">
        <f t="shared" si="351"/>
        <v>0</v>
      </c>
      <c r="SDA460" s="143">
        <f t="shared" si="351"/>
        <v>0</v>
      </c>
      <c r="SDB460" s="143">
        <f t="shared" si="351"/>
        <v>0</v>
      </c>
      <c r="SDC460" s="143">
        <f t="shared" si="351"/>
        <v>0</v>
      </c>
      <c r="SDD460" s="143">
        <f t="shared" si="351"/>
        <v>0</v>
      </c>
      <c r="SDE460" s="143">
        <f t="shared" si="351"/>
        <v>0</v>
      </c>
      <c r="SDF460" s="143">
        <f t="shared" si="351"/>
        <v>0</v>
      </c>
      <c r="SDG460" s="143">
        <f t="shared" si="351"/>
        <v>0</v>
      </c>
      <c r="SDH460" s="143">
        <f t="shared" si="351"/>
        <v>0</v>
      </c>
      <c r="SDI460" s="143">
        <f t="shared" si="351"/>
        <v>0</v>
      </c>
      <c r="SDJ460" s="143">
        <f t="shared" si="351"/>
        <v>0</v>
      </c>
      <c r="SDK460" s="143">
        <f t="shared" si="351"/>
        <v>0</v>
      </c>
      <c r="SDL460" s="143">
        <f t="shared" si="351"/>
        <v>0</v>
      </c>
      <c r="SDM460" s="143">
        <f t="shared" si="351"/>
        <v>0</v>
      </c>
      <c r="SDN460" s="143">
        <f t="shared" si="351"/>
        <v>0</v>
      </c>
      <c r="SDO460" s="143">
        <f t="shared" si="351"/>
        <v>0</v>
      </c>
      <c r="SDP460" s="143">
        <f t="shared" si="351"/>
        <v>0</v>
      </c>
      <c r="SDQ460" s="143">
        <f t="shared" si="351"/>
        <v>0</v>
      </c>
      <c r="SDR460" s="143">
        <f t="shared" si="351"/>
        <v>0</v>
      </c>
      <c r="SDS460" s="143">
        <f t="shared" si="351"/>
        <v>0</v>
      </c>
      <c r="SDT460" s="143">
        <f t="shared" si="351"/>
        <v>0</v>
      </c>
      <c r="SDU460" s="143">
        <f t="shared" si="351"/>
        <v>0</v>
      </c>
      <c r="SDV460" s="143">
        <f t="shared" si="351"/>
        <v>0</v>
      </c>
      <c r="SDW460" s="143">
        <f t="shared" si="351"/>
        <v>0</v>
      </c>
      <c r="SDX460" s="143">
        <f t="shared" si="351"/>
        <v>0</v>
      </c>
      <c r="SDY460" s="143">
        <f t="shared" si="351"/>
        <v>0</v>
      </c>
      <c r="SDZ460" s="143">
        <f t="shared" si="351"/>
        <v>0</v>
      </c>
      <c r="SEA460" s="143">
        <f t="shared" si="351"/>
        <v>0</v>
      </c>
      <c r="SEB460" s="143">
        <f t="shared" si="351"/>
        <v>0</v>
      </c>
      <c r="SEC460" s="143">
        <f t="shared" si="351"/>
        <v>0</v>
      </c>
      <c r="SED460" s="143">
        <f t="shared" si="351"/>
        <v>0</v>
      </c>
      <c r="SEE460" s="143">
        <f t="shared" si="351"/>
        <v>0</v>
      </c>
      <c r="SEF460" s="143">
        <f t="shared" si="351"/>
        <v>0</v>
      </c>
      <c r="SEG460" s="143">
        <f t="shared" si="351"/>
        <v>0</v>
      </c>
      <c r="SEH460" s="143">
        <f t="shared" si="351"/>
        <v>0</v>
      </c>
      <c r="SEI460" s="143">
        <f t="shared" si="351"/>
        <v>0</v>
      </c>
      <c r="SEJ460" s="143">
        <f t="shared" si="351"/>
        <v>0</v>
      </c>
      <c r="SEK460" s="143">
        <f t="shared" si="351"/>
        <v>0</v>
      </c>
      <c r="SEL460" s="143">
        <f t="shared" si="351"/>
        <v>0</v>
      </c>
      <c r="SEM460" s="143">
        <f t="shared" si="351"/>
        <v>0</v>
      </c>
      <c r="SEN460" s="143">
        <f t="shared" si="351"/>
        <v>0</v>
      </c>
      <c r="SEO460" s="143">
        <f t="shared" si="351"/>
        <v>0</v>
      </c>
      <c r="SEP460" s="143">
        <f t="shared" si="351"/>
        <v>0</v>
      </c>
      <c r="SEQ460" s="143">
        <f t="shared" si="351"/>
        <v>0</v>
      </c>
      <c r="SER460" s="143">
        <f t="shared" si="351"/>
        <v>0</v>
      </c>
      <c r="SES460" s="143">
        <f t="shared" si="351"/>
        <v>0</v>
      </c>
      <c r="SET460" s="143">
        <f t="shared" si="351"/>
        <v>0</v>
      </c>
      <c r="SEU460" s="143">
        <f t="shared" si="351"/>
        <v>0</v>
      </c>
      <c r="SEV460" s="143">
        <f t="shared" si="351"/>
        <v>0</v>
      </c>
      <c r="SEW460" s="143">
        <f t="shared" ref="SEW460:SHH460" si="352">SEW436</f>
        <v>0</v>
      </c>
      <c r="SEX460" s="143">
        <f t="shared" si="352"/>
        <v>0</v>
      </c>
      <c r="SEY460" s="143">
        <f t="shared" si="352"/>
        <v>0</v>
      </c>
      <c r="SEZ460" s="143">
        <f t="shared" si="352"/>
        <v>0</v>
      </c>
      <c r="SFA460" s="143">
        <f t="shared" si="352"/>
        <v>0</v>
      </c>
      <c r="SFB460" s="143">
        <f t="shared" si="352"/>
        <v>0</v>
      </c>
      <c r="SFC460" s="143">
        <f t="shared" si="352"/>
        <v>0</v>
      </c>
      <c r="SFD460" s="143">
        <f t="shared" si="352"/>
        <v>0</v>
      </c>
      <c r="SFE460" s="143">
        <f t="shared" si="352"/>
        <v>0</v>
      </c>
      <c r="SFF460" s="143">
        <f t="shared" si="352"/>
        <v>0</v>
      </c>
      <c r="SFG460" s="143">
        <f t="shared" si="352"/>
        <v>0</v>
      </c>
      <c r="SFH460" s="143">
        <f t="shared" si="352"/>
        <v>0</v>
      </c>
      <c r="SFI460" s="143">
        <f t="shared" si="352"/>
        <v>0</v>
      </c>
      <c r="SFJ460" s="143">
        <f t="shared" si="352"/>
        <v>0</v>
      </c>
      <c r="SFK460" s="143">
        <f t="shared" si="352"/>
        <v>0</v>
      </c>
      <c r="SFL460" s="143">
        <f t="shared" si="352"/>
        <v>0</v>
      </c>
      <c r="SFM460" s="143">
        <f t="shared" si="352"/>
        <v>0</v>
      </c>
      <c r="SFN460" s="143">
        <f t="shared" si="352"/>
        <v>0</v>
      </c>
      <c r="SFO460" s="143">
        <f t="shared" si="352"/>
        <v>0</v>
      </c>
      <c r="SFP460" s="143">
        <f t="shared" si="352"/>
        <v>0</v>
      </c>
      <c r="SFQ460" s="143">
        <f t="shared" si="352"/>
        <v>0</v>
      </c>
      <c r="SFR460" s="143">
        <f t="shared" si="352"/>
        <v>0</v>
      </c>
      <c r="SFS460" s="143">
        <f t="shared" si="352"/>
        <v>0</v>
      </c>
      <c r="SFT460" s="143">
        <f t="shared" si="352"/>
        <v>0</v>
      </c>
      <c r="SFU460" s="143">
        <f t="shared" si="352"/>
        <v>0</v>
      </c>
      <c r="SFV460" s="143">
        <f t="shared" si="352"/>
        <v>0</v>
      </c>
      <c r="SFW460" s="143">
        <f t="shared" si="352"/>
        <v>0</v>
      </c>
      <c r="SFX460" s="143">
        <f t="shared" si="352"/>
        <v>0</v>
      </c>
      <c r="SFY460" s="143">
        <f t="shared" si="352"/>
        <v>0</v>
      </c>
      <c r="SFZ460" s="143">
        <f t="shared" si="352"/>
        <v>0</v>
      </c>
      <c r="SGA460" s="143">
        <f t="shared" si="352"/>
        <v>0</v>
      </c>
      <c r="SGB460" s="143">
        <f t="shared" si="352"/>
        <v>0</v>
      </c>
      <c r="SGC460" s="143">
        <f t="shared" si="352"/>
        <v>0</v>
      </c>
      <c r="SGD460" s="143">
        <f t="shared" si="352"/>
        <v>0</v>
      </c>
      <c r="SGE460" s="143">
        <f t="shared" si="352"/>
        <v>0</v>
      </c>
      <c r="SGF460" s="143">
        <f t="shared" si="352"/>
        <v>0</v>
      </c>
      <c r="SGG460" s="143">
        <f t="shared" si="352"/>
        <v>0</v>
      </c>
      <c r="SGH460" s="143">
        <f t="shared" si="352"/>
        <v>0</v>
      </c>
      <c r="SGI460" s="143">
        <f t="shared" si="352"/>
        <v>0</v>
      </c>
      <c r="SGJ460" s="143">
        <f t="shared" si="352"/>
        <v>0</v>
      </c>
      <c r="SGK460" s="143">
        <f t="shared" si="352"/>
        <v>0</v>
      </c>
      <c r="SGL460" s="143">
        <f t="shared" si="352"/>
        <v>0</v>
      </c>
      <c r="SGM460" s="143">
        <f t="shared" si="352"/>
        <v>0</v>
      </c>
      <c r="SGN460" s="143">
        <f t="shared" si="352"/>
        <v>0</v>
      </c>
      <c r="SGO460" s="143">
        <f t="shared" si="352"/>
        <v>0</v>
      </c>
      <c r="SGP460" s="143">
        <f t="shared" si="352"/>
        <v>0</v>
      </c>
      <c r="SGQ460" s="143">
        <f t="shared" si="352"/>
        <v>0</v>
      </c>
      <c r="SGR460" s="143">
        <f t="shared" si="352"/>
        <v>0</v>
      </c>
      <c r="SGS460" s="143">
        <f t="shared" si="352"/>
        <v>0</v>
      </c>
      <c r="SGT460" s="143">
        <f t="shared" si="352"/>
        <v>0</v>
      </c>
      <c r="SGU460" s="143">
        <f t="shared" si="352"/>
        <v>0</v>
      </c>
      <c r="SGV460" s="143">
        <f t="shared" si="352"/>
        <v>0</v>
      </c>
      <c r="SGW460" s="143">
        <f t="shared" si="352"/>
        <v>0</v>
      </c>
      <c r="SGX460" s="143">
        <f t="shared" si="352"/>
        <v>0</v>
      </c>
      <c r="SGY460" s="143">
        <f t="shared" si="352"/>
        <v>0</v>
      </c>
      <c r="SGZ460" s="143">
        <f t="shared" si="352"/>
        <v>0</v>
      </c>
      <c r="SHA460" s="143">
        <f t="shared" si="352"/>
        <v>0</v>
      </c>
      <c r="SHB460" s="143">
        <f t="shared" si="352"/>
        <v>0</v>
      </c>
      <c r="SHC460" s="143">
        <f t="shared" si="352"/>
        <v>0</v>
      </c>
      <c r="SHD460" s="143">
        <f t="shared" si="352"/>
        <v>0</v>
      </c>
      <c r="SHE460" s="143">
        <f t="shared" si="352"/>
        <v>0</v>
      </c>
      <c r="SHF460" s="143">
        <f t="shared" si="352"/>
        <v>0</v>
      </c>
      <c r="SHG460" s="143">
        <f t="shared" si="352"/>
        <v>0</v>
      </c>
      <c r="SHH460" s="143">
        <f t="shared" si="352"/>
        <v>0</v>
      </c>
      <c r="SHI460" s="143">
        <f t="shared" ref="SHI460:SJT460" si="353">SHI436</f>
        <v>0</v>
      </c>
      <c r="SHJ460" s="143">
        <f t="shared" si="353"/>
        <v>0</v>
      </c>
      <c r="SHK460" s="143">
        <f t="shared" si="353"/>
        <v>0</v>
      </c>
      <c r="SHL460" s="143">
        <f t="shared" si="353"/>
        <v>0</v>
      </c>
      <c r="SHM460" s="143">
        <f t="shared" si="353"/>
        <v>0</v>
      </c>
      <c r="SHN460" s="143">
        <f t="shared" si="353"/>
        <v>0</v>
      </c>
      <c r="SHO460" s="143">
        <f t="shared" si="353"/>
        <v>0</v>
      </c>
      <c r="SHP460" s="143">
        <f t="shared" si="353"/>
        <v>0</v>
      </c>
      <c r="SHQ460" s="143">
        <f t="shared" si="353"/>
        <v>0</v>
      </c>
      <c r="SHR460" s="143">
        <f t="shared" si="353"/>
        <v>0</v>
      </c>
      <c r="SHS460" s="143">
        <f t="shared" si="353"/>
        <v>0</v>
      </c>
      <c r="SHT460" s="143">
        <f t="shared" si="353"/>
        <v>0</v>
      </c>
      <c r="SHU460" s="143">
        <f t="shared" si="353"/>
        <v>0</v>
      </c>
      <c r="SHV460" s="143">
        <f t="shared" si="353"/>
        <v>0</v>
      </c>
      <c r="SHW460" s="143">
        <f t="shared" si="353"/>
        <v>0</v>
      </c>
      <c r="SHX460" s="143">
        <f t="shared" si="353"/>
        <v>0</v>
      </c>
      <c r="SHY460" s="143">
        <f t="shared" si="353"/>
        <v>0</v>
      </c>
      <c r="SHZ460" s="143">
        <f t="shared" si="353"/>
        <v>0</v>
      </c>
      <c r="SIA460" s="143">
        <f t="shared" si="353"/>
        <v>0</v>
      </c>
      <c r="SIB460" s="143">
        <f t="shared" si="353"/>
        <v>0</v>
      </c>
      <c r="SIC460" s="143">
        <f t="shared" si="353"/>
        <v>0</v>
      </c>
      <c r="SID460" s="143">
        <f t="shared" si="353"/>
        <v>0</v>
      </c>
      <c r="SIE460" s="143">
        <f t="shared" si="353"/>
        <v>0</v>
      </c>
      <c r="SIF460" s="143">
        <f t="shared" si="353"/>
        <v>0</v>
      </c>
      <c r="SIG460" s="143">
        <f t="shared" si="353"/>
        <v>0</v>
      </c>
      <c r="SIH460" s="143">
        <f t="shared" si="353"/>
        <v>0</v>
      </c>
      <c r="SII460" s="143">
        <f t="shared" si="353"/>
        <v>0</v>
      </c>
      <c r="SIJ460" s="143">
        <f t="shared" si="353"/>
        <v>0</v>
      </c>
      <c r="SIK460" s="143">
        <f t="shared" si="353"/>
        <v>0</v>
      </c>
      <c r="SIL460" s="143">
        <f t="shared" si="353"/>
        <v>0</v>
      </c>
      <c r="SIM460" s="143">
        <f t="shared" si="353"/>
        <v>0</v>
      </c>
      <c r="SIN460" s="143">
        <f t="shared" si="353"/>
        <v>0</v>
      </c>
      <c r="SIO460" s="143">
        <f t="shared" si="353"/>
        <v>0</v>
      </c>
      <c r="SIP460" s="143">
        <f t="shared" si="353"/>
        <v>0</v>
      </c>
      <c r="SIQ460" s="143">
        <f t="shared" si="353"/>
        <v>0</v>
      </c>
      <c r="SIR460" s="143">
        <f t="shared" si="353"/>
        <v>0</v>
      </c>
      <c r="SIS460" s="143">
        <f t="shared" si="353"/>
        <v>0</v>
      </c>
      <c r="SIT460" s="143">
        <f t="shared" si="353"/>
        <v>0</v>
      </c>
      <c r="SIU460" s="143">
        <f t="shared" si="353"/>
        <v>0</v>
      </c>
      <c r="SIV460" s="143">
        <f t="shared" si="353"/>
        <v>0</v>
      </c>
      <c r="SIW460" s="143">
        <f t="shared" si="353"/>
        <v>0</v>
      </c>
      <c r="SIX460" s="143">
        <f t="shared" si="353"/>
        <v>0</v>
      </c>
      <c r="SIY460" s="143">
        <f t="shared" si="353"/>
        <v>0</v>
      </c>
      <c r="SIZ460" s="143">
        <f t="shared" si="353"/>
        <v>0</v>
      </c>
      <c r="SJA460" s="143">
        <f t="shared" si="353"/>
        <v>0</v>
      </c>
      <c r="SJB460" s="143">
        <f t="shared" si="353"/>
        <v>0</v>
      </c>
      <c r="SJC460" s="143">
        <f t="shared" si="353"/>
        <v>0</v>
      </c>
      <c r="SJD460" s="143">
        <f t="shared" si="353"/>
        <v>0</v>
      </c>
      <c r="SJE460" s="143">
        <f t="shared" si="353"/>
        <v>0</v>
      </c>
      <c r="SJF460" s="143">
        <f t="shared" si="353"/>
        <v>0</v>
      </c>
      <c r="SJG460" s="143">
        <f t="shared" si="353"/>
        <v>0</v>
      </c>
      <c r="SJH460" s="143">
        <f t="shared" si="353"/>
        <v>0</v>
      </c>
      <c r="SJI460" s="143">
        <f t="shared" si="353"/>
        <v>0</v>
      </c>
      <c r="SJJ460" s="143">
        <f t="shared" si="353"/>
        <v>0</v>
      </c>
      <c r="SJK460" s="143">
        <f t="shared" si="353"/>
        <v>0</v>
      </c>
      <c r="SJL460" s="143">
        <f t="shared" si="353"/>
        <v>0</v>
      </c>
      <c r="SJM460" s="143">
        <f t="shared" si="353"/>
        <v>0</v>
      </c>
      <c r="SJN460" s="143">
        <f t="shared" si="353"/>
        <v>0</v>
      </c>
      <c r="SJO460" s="143">
        <f t="shared" si="353"/>
        <v>0</v>
      </c>
      <c r="SJP460" s="143">
        <f t="shared" si="353"/>
        <v>0</v>
      </c>
      <c r="SJQ460" s="143">
        <f t="shared" si="353"/>
        <v>0</v>
      </c>
      <c r="SJR460" s="143">
        <f t="shared" si="353"/>
        <v>0</v>
      </c>
      <c r="SJS460" s="143">
        <f t="shared" si="353"/>
        <v>0</v>
      </c>
      <c r="SJT460" s="143">
        <f t="shared" si="353"/>
        <v>0</v>
      </c>
      <c r="SJU460" s="143">
        <f t="shared" ref="SJU460:SMF460" si="354">SJU436</f>
        <v>0</v>
      </c>
      <c r="SJV460" s="143">
        <f t="shared" si="354"/>
        <v>0</v>
      </c>
      <c r="SJW460" s="143">
        <f t="shared" si="354"/>
        <v>0</v>
      </c>
      <c r="SJX460" s="143">
        <f t="shared" si="354"/>
        <v>0</v>
      </c>
      <c r="SJY460" s="143">
        <f t="shared" si="354"/>
        <v>0</v>
      </c>
      <c r="SJZ460" s="143">
        <f t="shared" si="354"/>
        <v>0</v>
      </c>
      <c r="SKA460" s="143">
        <f t="shared" si="354"/>
        <v>0</v>
      </c>
      <c r="SKB460" s="143">
        <f t="shared" si="354"/>
        <v>0</v>
      </c>
      <c r="SKC460" s="143">
        <f t="shared" si="354"/>
        <v>0</v>
      </c>
      <c r="SKD460" s="143">
        <f t="shared" si="354"/>
        <v>0</v>
      </c>
      <c r="SKE460" s="143">
        <f t="shared" si="354"/>
        <v>0</v>
      </c>
      <c r="SKF460" s="143">
        <f t="shared" si="354"/>
        <v>0</v>
      </c>
      <c r="SKG460" s="143">
        <f t="shared" si="354"/>
        <v>0</v>
      </c>
      <c r="SKH460" s="143">
        <f t="shared" si="354"/>
        <v>0</v>
      </c>
      <c r="SKI460" s="143">
        <f t="shared" si="354"/>
        <v>0</v>
      </c>
      <c r="SKJ460" s="143">
        <f t="shared" si="354"/>
        <v>0</v>
      </c>
      <c r="SKK460" s="143">
        <f t="shared" si="354"/>
        <v>0</v>
      </c>
      <c r="SKL460" s="143">
        <f t="shared" si="354"/>
        <v>0</v>
      </c>
      <c r="SKM460" s="143">
        <f t="shared" si="354"/>
        <v>0</v>
      </c>
      <c r="SKN460" s="143">
        <f t="shared" si="354"/>
        <v>0</v>
      </c>
      <c r="SKO460" s="143">
        <f t="shared" si="354"/>
        <v>0</v>
      </c>
      <c r="SKP460" s="143">
        <f t="shared" si="354"/>
        <v>0</v>
      </c>
      <c r="SKQ460" s="143">
        <f t="shared" si="354"/>
        <v>0</v>
      </c>
      <c r="SKR460" s="143">
        <f t="shared" si="354"/>
        <v>0</v>
      </c>
      <c r="SKS460" s="143">
        <f t="shared" si="354"/>
        <v>0</v>
      </c>
      <c r="SKT460" s="143">
        <f t="shared" si="354"/>
        <v>0</v>
      </c>
      <c r="SKU460" s="143">
        <f t="shared" si="354"/>
        <v>0</v>
      </c>
      <c r="SKV460" s="143">
        <f t="shared" si="354"/>
        <v>0</v>
      </c>
      <c r="SKW460" s="143">
        <f t="shared" si="354"/>
        <v>0</v>
      </c>
      <c r="SKX460" s="143">
        <f t="shared" si="354"/>
        <v>0</v>
      </c>
      <c r="SKY460" s="143">
        <f t="shared" si="354"/>
        <v>0</v>
      </c>
      <c r="SKZ460" s="143">
        <f t="shared" si="354"/>
        <v>0</v>
      </c>
      <c r="SLA460" s="143">
        <f t="shared" si="354"/>
        <v>0</v>
      </c>
      <c r="SLB460" s="143">
        <f t="shared" si="354"/>
        <v>0</v>
      </c>
      <c r="SLC460" s="143">
        <f t="shared" si="354"/>
        <v>0</v>
      </c>
      <c r="SLD460" s="143">
        <f t="shared" si="354"/>
        <v>0</v>
      </c>
      <c r="SLE460" s="143">
        <f t="shared" si="354"/>
        <v>0</v>
      </c>
      <c r="SLF460" s="143">
        <f t="shared" si="354"/>
        <v>0</v>
      </c>
      <c r="SLG460" s="143">
        <f t="shared" si="354"/>
        <v>0</v>
      </c>
      <c r="SLH460" s="143">
        <f t="shared" si="354"/>
        <v>0</v>
      </c>
      <c r="SLI460" s="143">
        <f t="shared" si="354"/>
        <v>0</v>
      </c>
      <c r="SLJ460" s="143">
        <f t="shared" si="354"/>
        <v>0</v>
      </c>
      <c r="SLK460" s="143">
        <f t="shared" si="354"/>
        <v>0</v>
      </c>
      <c r="SLL460" s="143">
        <f t="shared" si="354"/>
        <v>0</v>
      </c>
      <c r="SLM460" s="143">
        <f t="shared" si="354"/>
        <v>0</v>
      </c>
      <c r="SLN460" s="143">
        <f t="shared" si="354"/>
        <v>0</v>
      </c>
      <c r="SLO460" s="143">
        <f t="shared" si="354"/>
        <v>0</v>
      </c>
      <c r="SLP460" s="143">
        <f t="shared" si="354"/>
        <v>0</v>
      </c>
      <c r="SLQ460" s="143">
        <f t="shared" si="354"/>
        <v>0</v>
      </c>
      <c r="SLR460" s="143">
        <f t="shared" si="354"/>
        <v>0</v>
      </c>
      <c r="SLS460" s="143">
        <f t="shared" si="354"/>
        <v>0</v>
      </c>
      <c r="SLT460" s="143">
        <f t="shared" si="354"/>
        <v>0</v>
      </c>
      <c r="SLU460" s="143">
        <f t="shared" si="354"/>
        <v>0</v>
      </c>
      <c r="SLV460" s="143">
        <f t="shared" si="354"/>
        <v>0</v>
      </c>
      <c r="SLW460" s="143">
        <f t="shared" si="354"/>
        <v>0</v>
      </c>
      <c r="SLX460" s="143">
        <f t="shared" si="354"/>
        <v>0</v>
      </c>
      <c r="SLY460" s="143">
        <f t="shared" si="354"/>
        <v>0</v>
      </c>
      <c r="SLZ460" s="143">
        <f t="shared" si="354"/>
        <v>0</v>
      </c>
      <c r="SMA460" s="143">
        <f t="shared" si="354"/>
        <v>0</v>
      </c>
      <c r="SMB460" s="143">
        <f t="shared" si="354"/>
        <v>0</v>
      </c>
      <c r="SMC460" s="143">
        <f t="shared" si="354"/>
        <v>0</v>
      </c>
      <c r="SMD460" s="143">
        <f t="shared" si="354"/>
        <v>0</v>
      </c>
      <c r="SME460" s="143">
        <f t="shared" si="354"/>
        <v>0</v>
      </c>
      <c r="SMF460" s="143">
        <f t="shared" si="354"/>
        <v>0</v>
      </c>
      <c r="SMG460" s="143">
        <f t="shared" ref="SMG460:SOR460" si="355">SMG436</f>
        <v>0</v>
      </c>
      <c r="SMH460" s="143">
        <f t="shared" si="355"/>
        <v>0</v>
      </c>
      <c r="SMI460" s="143">
        <f t="shared" si="355"/>
        <v>0</v>
      </c>
      <c r="SMJ460" s="143">
        <f t="shared" si="355"/>
        <v>0</v>
      </c>
      <c r="SMK460" s="143">
        <f t="shared" si="355"/>
        <v>0</v>
      </c>
      <c r="SML460" s="143">
        <f t="shared" si="355"/>
        <v>0</v>
      </c>
      <c r="SMM460" s="143">
        <f t="shared" si="355"/>
        <v>0</v>
      </c>
      <c r="SMN460" s="143">
        <f t="shared" si="355"/>
        <v>0</v>
      </c>
      <c r="SMO460" s="143">
        <f t="shared" si="355"/>
        <v>0</v>
      </c>
      <c r="SMP460" s="143">
        <f t="shared" si="355"/>
        <v>0</v>
      </c>
      <c r="SMQ460" s="143">
        <f t="shared" si="355"/>
        <v>0</v>
      </c>
      <c r="SMR460" s="143">
        <f t="shared" si="355"/>
        <v>0</v>
      </c>
      <c r="SMS460" s="143">
        <f t="shared" si="355"/>
        <v>0</v>
      </c>
      <c r="SMT460" s="143">
        <f t="shared" si="355"/>
        <v>0</v>
      </c>
      <c r="SMU460" s="143">
        <f t="shared" si="355"/>
        <v>0</v>
      </c>
      <c r="SMV460" s="143">
        <f t="shared" si="355"/>
        <v>0</v>
      </c>
      <c r="SMW460" s="143">
        <f t="shared" si="355"/>
        <v>0</v>
      </c>
      <c r="SMX460" s="143">
        <f t="shared" si="355"/>
        <v>0</v>
      </c>
      <c r="SMY460" s="143">
        <f t="shared" si="355"/>
        <v>0</v>
      </c>
      <c r="SMZ460" s="143">
        <f t="shared" si="355"/>
        <v>0</v>
      </c>
      <c r="SNA460" s="143">
        <f t="shared" si="355"/>
        <v>0</v>
      </c>
      <c r="SNB460" s="143">
        <f t="shared" si="355"/>
        <v>0</v>
      </c>
      <c r="SNC460" s="143">
        <f t="shared" si="355"/>
        <v>0</v>
      </c>
      <c r="SND460" s="143">
        <f t="shared" si="355"/>
        <v>0</v>
      </c>
      <c r="SNE460" s="143">
        <f t="shared" si="355"/>
        <v>0</v>
      </c>
      <c r="SNF460" s="143">
        <f t="shared" si="355"/>
        <v>0</v>
      </c>
      <c r="SNG460" s="143">
        <f t="shared" si="355"/>
        <v>0</v>
      </c>
      <c r="SNH460" s="143">
        <f t="shared" si="355"/>
        <v>0</v>
      </c>
      <c r="SNI460" s="143">
        <f t="shared" si="355"/>
        <v>0</v>
      </c>
      <c r="SNJ460" s="143">
        <f t="shared" si="355"/>
        <v>0</v>
      </c>
      <c r="SNK460" s="143">
        <f t="shared" si="355"/>
        <v>0</v>
      </c>
      <c r="SNL460" s="143">
        <f t="shared" si="355"/>
        <v>0</v>
      </c>
      <c r="SNM460" s="143">
        <f t="shared" si="355"/>
        <v>0</v>
      </c>
      <c r="SNN460" s="143">
        <f t="shared" si="355"/>
        <v>0</v>
      </c>
      <c r="SNO460" s="143">
        <f t="shared" si="355"/>
        <v>0</v>
      </c>
      <c r="SNP460" s="143">
        <f t="shared" si="355"/>
        <v>0</v>
      </c>
      <c r="SNQ460" s="143">
        <f t="shared" si="355"/>
        <v>0</v>
      </c>
      <c r="SNR460" s="143">
        <f t="shared" si="355"/>
        <v>0</v>
      </c>
      <c r="SNS460" s="143">
        <f t="shared" si="355"/>
        <v>0</v>
      </c>
      <c r="SNT460" s="143">
        <f t="shared" si="355"/>
        <v>0</v>
      </c>
      <c r="SNU460" s="143">
        <f t="shared" si="355"/>
        <v>0</v>
      </c>
      <c r="SNV460" s="143">
        <f t="shared" si="355"/>
        <v>0</v>
      </c>
      <c r="SNW460" s="143">
        <f t="shared" si="355"/>
        <v>0</v>
      </c>
      <c r="SNX460" s="143">
        <f t="shared" si="355"/>
        <v>0</v>
      </c>
      <c r="SNY460" s="143">
        <f t="shared" si="355"/>
        <v>0</v>
      </c>
      <c r="SNZ460" s="143">
        <f t="shared" si="355"/>
        <v>0</v>
      </c>
      <c r="SOA460" s="143">
        <f t="shared" si="355"/>
        <v>0</v>
      </c>
      <c r="SOB460" s="143">
        <f t="shared" si="355"/>
        <v>0</v>
      </c>
      <c r="SOC460" s="143">
        <f t="shared" si="355"/>
        <v>0</v>
      </c>
      <c r="SOD460" s="143">
        <f t="shared" si="355"/>
        <v>0</v>
      </c>
      <c r="SOE460" s="143">
        <f t="shared" si="355"/>
        <v>0</v>
      </c>
      <c r="SOF460" s="143">
        <f t="shared" si="355"/>
        <v>0</v>
      </c>
      <c r="SOG460" s="143">
        <f t="shared" si="355"/>
        <v>0</v>
      </c>
      <c r="SOH460" s="143">
        <f t="shared" si="355"/>
        <v>0</v>
      </c>
      <c r="SOI460" s="143">
        <f t="shared" si="355"/>
        <v>0</v>
      </c>
      <c r="SOJ460" s="143">
        <f t="shared" si="355"/>
        <v>0</v>
      </c>
      <c r="SOK460" s="143">
        <f t="shared" si="355"/>
        <v>0</v>
      </c>
      <c r="SOL460" s="143">
        <f t="shared" si="355"/>
        <v>0</v>
      </c>
      <c r="SOM460" s="143">
        <f t="shared" si="355"/>
        <v>0</v>
      </c>
      <c r="SON460" s="143">
        <f t="shared" si="355"/>
        <v>0</v>
      </c>
      <c r="SOO460" s="143">
        <f t="shared" si="355"/>
        <v>0</v>
      </c>
      <c r="SOP460" s="143">
        <f t="shared" si="355"/>
        <v>0</v>
      </c>
      <c r="SOQ460" s="143">
        <f t="shared" si="355"/>
        <v>0</v>
      </c>
      <c r="SOR460" s="143">
        <f t="shared" si="355"/>
        <v>0</v>
      </c>
      <c r="SOS460" s="143">
        <f t="shared" ref="SOS460:SRD460" si="356">SOS436</f>
        <v>0</v>
      </c>
      <c r="SOT460" s="143">
        <f t="shared" si="356"/>
        <v>0</v>
      </c>
      <c r="SOU460" s="143">
        <f t="shared" si="356"/>
        <v>0</v>
      </c>
      <c r="SOV460" s="143">
        <f t="shared" si="356"/>
        <v>0</v>
      </c>
      <c r="SOW460" s="143">
        <f t="shared" si="356"/>
        <v>0</v>
      </c>
      <c r="SOX460" s="143">
        <f t="shared" si="356"/>
        <v>0</v>
      </c>
      <c r="SOY460" s="143">
        <f t="shared" si="356"/>
        <v>0</v>
      </c>
      <c r="SOZ460" s="143">
        <f t="shared" si="356"/>
        <v>0</v>
      </c>
      <c r="SPA460" s="143">
        <f t="shared" si="356"/>
        <v>0</v>
      </c>
      <c r="SPB460" s="143">
        <f t="shared" si="356"/>
        <v>0</v>
      </c>
      <c r="SPC460" s="143">
        <f t="shared" si="356"/>
        <v>0</v>
      </c>
      <c r="SPD460" s="143">
        <f t="shared" si="356"/>
        <v>0</v>
      </c>
      <c r="SPE460" s="143">
        <f t="shared" si="356"/>
        <v>0</v>
      </c>
      <c r="SPF460" s="143">
        <f t="shared" si="356"/>
        <v>0</v>
      </c>
      <c r="SPG460" s="143">
        <f t="shared" si="356"/>
        <v>0</v>
      </c>
      <c r="SPH460" s="143">
        <f t="shared" si="356"/>
        <v>0</v>
      </c>
      <c r="SPI460" s="143">
        <f t="shared" si="356"/>
        <v>0</v>
      </c>
      <c r="SPJ460" s="143">
        <f t="shared" si="356"/>
        <v>0</v>
      </c>
      <c r="SPK460" s="143">
        <f t="shared" si="356"/>
        <v>0</v>
      </c>
      <c r="SPL460" s="143">
        <f t="shared" si="356"/>
        <v>0</v>
      </c>
      <c r="SPM460" s="143">
        <f t="shared" si="356"/>
        <v>0</v>
      </c>
      <c r="SPN460" s="143">
        <f t="shared" si="356"/>
        <v>0</v>
      </c>
      <c r="SPO460" s="143">
        <f t="shared" si="356"/>
        <v>0</v>
      </c>
      <c r="SPP460" s="143">
        <f t="shared" si="356"/>
        <v>0</v>
      </c>
      <c r="SPQ460" s="143">
        <f t="shared" si="356"/>
        <v>0</v>
      </c>
      <c r="SPR460" s="143">
        <f t="shared" si="356"/>
        <v>0</v>
      </c>
      <c r="SPS460" s="143">
        <f t="shared" si="356"/>
        <v>0</v>
      </c>
      <c r="SPT460" s="143">
        <f t="shared" si="356"/>
        <v>0</v>
      </c>
      <c r="SPU460" s="143">
        <f t="shared" si="356"/>
        <v>0</v>
      </c>
      <c r="SPV460" s="143">
        <f t="shared" si="356"/>
        <v>0</v>
      </c>
      <c r="SPW460" s="143">
        <f t="shared" si="356"/>
        <v>0</v>
      </c>
      <c r="SPX460" s="143">
        <f t="shared" si="356"/>
        <v>0</v>
      </c>
      <c r="SPY460" s="143">
        <f t="shared" si="356"/>
        <v>0</v>
      </c>
      <c r="SPZ460" s="143">
        <f t="shared" si="356"/>
        <v>0</v>
      </c>
      <c r="SQA460" s="143">
        <f t="shared" si="356"/>
        <v>0</v>
      </c>
      <c r="SQB460" s="143">
        <f t="shared" si="356"/>
        <v>0</v>
      </c>
      <c r="SQC460" s="143">
        <f t="shared" si="356"/>
        <v>0</v>
      </c>
      <c r="SQD460" s="143">
        <f t="shared" si="356"/>
        <v>0</v>
      </c>
      <c r="SQE460" s="143">
        <f t="shared" si="356"/>
        <v>0</v>
      </c>
      <c r="SQF460" s="143">
        <f t="shared" si="356"/>
        <v>0</v>
      </c>
      <c r="SQG460" s="143">
        <f t="shared" si="356"/>
        <v>0</v>
      </c>
      <c r="SQH460" s="143">
        <f t="shared" si="356"/>
        <v>0</v>
      </c>
      <c r="SQI460" s="143">
        <f t="shared" si="356"/>
        <v>0</v>
      </c>
      <c r="SQJ460" s="143">
        <f t="shared" si="356"/>
        <v>0</v>
      </c>
      <c r="SQK460" s="143">
        <f t="shared" si="356"/>
        <v>0</v>
      </c>
      <c r="SQL460" s="143">
        <f t="shared" si="356"/>
        <v>0</v>
      </c>
      <c r="SQM460" s="143">
        <f t="shared" si="356"/>
        <v>0</v>
      </c>
      <c r="SQN460" s="143">
        <f t="shared" si="356"/>
        <v>0</v>
      </c>
      <c r="SQO460" s="143">
        <f t="shared" si="356"/>
        <v>0</v>
      </c>
      <c r="SQP460" s="143">
        <f t="shared" si="356"/>
        <v>0</v>
      </c>
      <c r="SQQ460" s="143">
        <f t="shared" si="356"/>
        <v>0</v>
      </c>
      <c r="SQR460" s="143">
        <f t="shared" si="356"/>
        <v>0</v>
      </c>
      <c r="SQS460" s="143">
        <f t="shared" si="356"/>
        <v>0</v>
      </c>
      <c r="SQT460" s="143">
        <f t="shared" si="356"/>
        <v>0</v>
      </c>
      <c r="SQU460" s="143">
        <f t="shared" si="356"/>
        <v>0</v>
      </c>
      <c r="SQV460" s="143">
        <f t="shared" si="356"/>
        <v>0</v>
      </c>
      <c r="SQW460" s="143">
        <f t="shared" si="356"/>
        <v>0</v>
      </c>
      <c r="SQX460" s="143">
        <f t="shared" si="356"/>
        <v>0</v>
      </c>
      <c r="SQY460" s="143">
        <f t="shared" si="356"/>
        <v>0</v>
      </c>
      <c r="SQZ460" s="143">
        <f t="shared" si="356"/>
        <v>0</v>
      </c>
      <c r="SRA460" s="143">
        <f t="shared" si="356"/>
        <v>0</v>
      </c>
      <c r="SRB460" s="143">
        <f t="shared" si="356"/>
        <v>0</v>
      </c>
      <c r="SRC460" s="143">
        <f t="shared" si="356"/>
        <v>0</v>
      </c>
      <c r="SRD460" s="143">
        <f t="shared" si="356"/>
        <v>0</v>
      </c>
      <c r="SRE460" s="143">
        <f t="shared" ref="SRE460:STP460" si="357">SRE436</f>
        <v>0</v>
      </c>
      <c r="SRF460" s="143">
        <f t="shared" si="357"/>
        <v>0</v>
      </c>
      <c r="SRG460" s="143">
        <f t="shared" si="357"/>
        <v>0</v>
      </c>
      <c r="SRH460" s="143">
        <f t="shared" si="357"/>
        <v>0</v>
      </c>
      <c r="SRI460" s="143">
        <f t="shared" si="357"/>
        <v>0</v>
      </c>
      <c r="SRJ460" s="143">
        <f t="shared" si="357"/>
        <v>0</v>
      </c>
      <c r="SRK460" s="143">
        <f t="shared" si="357"/>
        <v>0</v>
      </c>
      <c r="SRL460" s="143">
        <f t="shared" si="357"/>
        <v>0</v>
      </c>
      <c r="SRM460" s="143">
        <f t="shared" si="357"/>
        <v>0</v>
      </c>
      <c r="SRN460" s="143">
        <f t="shared" si="357"/>
        <v>0</v>
      </c>
      <c r="SRO460" s="143">
        <f t="shared" si="357"/>
        <v>0</v>
      </c>
      <c r="SRP460" s="143">
        <f t="shared" si="357"/>
        <v>0</v>
      </c>
      <c r="SRQ460" s="143">
        <f t="shared" si="357"/>
        <v>0</v>
      </c>
      <c r="SRR460" s="143">
        <f t="shared" si="357"/>
        <v>0</v>
      </c>
      <c r="SRS460" s="143">
        <f t="shared" si="357"/>
        <v>0</v>
      </c>
      <c r="SRT460" s="143">
        <f t="shared" si="357"/>
        <v>0</v>
      </c>
      <c r="SRU460" s="143">
        <f t="shared" si="357"/>
        <v>0</v>
      </c>
      <c r="SRV460" s="143">
        <f t="shared" si="357"/>
        <v>0</v>
      </c>
      <c r="SRW460" s="143">
        <f t="shared" si="357"/>
        <v>0</v>
      </c>
      <c r="SRX460" s="143">
        <f t="shared" si="357"/>
        <v>0</v>
      </c>
      <c r="SRY460" s="143">
        <f t="shared" si="357"/>
        <v>0</v>
      </c>
      <c r="SRZ460" s="143">
        <f t="shared" si="357"/>
        <v>0</v>
      </c>
      <c r="SSA460" s="143">
        <f t="shared" si="357"/>
        <v>0</v>
      </c>
      <c r="SSB460" s="143">
        <f t="shared" si="357"/>
        <v>0</v>
      </c>
      <c r="SSC460" s="143">
        <f t="shared" si="357"/>
        <v>0</v>
      </c>
      <c r="SSD460" s="143">
        <f t="shared" si="357"/>
        <v>0</v>
      </c>
      <c r="SSE460" s="143">
        <f t="shared" si="357"/>
        <v>0</v>
      </c>
      <c r="SSF460" s="143">
        <f t="shared" si="357"/>
        <v>0</v>
      </c>
      <c r="SSG460" s="143">
        <f t="shared" si="357"/>
        <v>0</v>
      </c>
      <c r="SSH460" s="143">
        <f t="shared" si="357"/>
        <v>0</v>
      </c>
      <c r="SSI460" s="143">
        <f t="shared" si="357"/>
        <v>0</v>
      </c>
      <c r="SSJ460" s="143">
        <f t="shared" si="357"/>
        <v>0</v>
      </c>
      <c r="SSK460" s="143">
        <f t="shared" si="357"/>
        <v>0</v>
      </c>
      <c r="SSL460" s="143">
        <f t="shared" si="357"/>
        <v>0</v>
      </c>
      <c r="SSM460" s="143">
        <f t="shared" si="357"/>
        <v>0</v>
      </c>
      <c r="SSN460" s="143">
        <f t="shared" si="357"/>
        <v>0</v>
      </c>
      <c r="SSO460" s="143">
        <f t="shared" si="357"/>
        <v>0</v>
      </c>
      <c r="SSP460" s="143">
        <f t="shared" si="357"/>
        <v>0</v>
      </c>
      <c r="SSQ460" s="143">
        <f t="shared" si="357"/>
        <v>0</v>
      </c>
      <c r="SSR460" s="143">
        <f t="shared" si="357"/>
        <v>0</v>
      </c>
      <c r="SSS460" s="143">
        <f t="shared" si="357"/>
        <v>0</v>
      </c>
      <c r="SST460" s="143">
        <f t="shared" si="357"/>
        <v>0</v>
      </c>
      <c r="SSU460" s="143">
        <f t="shared" si="357"/>
        <v>0</v>
      </c>
      <c r="SSV460" s="143">
        <f t="shared" si="357"/>
        <v>0</v>
      </c>
      <c r="SSW460" s="143">
        <f t="shared" si="357"/>
        <v>0</v>
      </c>
      <c r="SSX460" s="143">
        <f t="shared" si="357"/>
        <v>0</v>
      </c>
      <c r="SSY460" s="143">
        <f t="shared" si="357"/>
        <v>0</v>
      </c>
      <c r="SSZ460" s="143">
        <f t="shared" si="357"/>
        <v>0</v>
      </c>
      <c r="STA460" s="143">
        <f t="shared" si="357"/>
        <v>0</v>
      </c>
      <c r="STB460" s="143">
        <f t="shared" si="357"/>
        <v>0</v>
      </c>
      <c r="STC460" s="143">
        <f t="shared" si="357"/>
        <v>0</v>
      </c>
      <c r="STD460" s="143">
        <f t="shared" si="357"/>
        <v>0</v>
      </c>
      <c r="STE460" s="143">
        <f t="shared" si="357"/>
        <v>0</v>
      </c>
      <c r="STF460" s="143">
        <f t="shared" si="357"/>
        <v>0</v>
      </c>
      <c r="STG460" s="143">
        <f t="shared" si="357"/>
        <v>0</v>
      </c>
      <c r="STH460" s="143">
        <f t="shared" si="357"/>
        <v>0</v>
      </c>
      <c r="STI460" s="143">
        <f t="shared" si="357"/>
        <v>0</v>
      </c>
      <c r="STJ460" s="143">
        <f t="shared" si="357"/>
        <v>0</v>
      </c>
      <c r="STK460" s="143">
        <f t="shared" si="357"/>
        <v>0</v>
      </c>
      <c r="STL460" s="143">
        <f t="shared" si="357"/>
        <v>0</v>
      </c>
      <c r="STM460" s="143">
        <f t="shared" si="357"/>
        <v>0</v>
      </c>
      <c r="STN460" s="143">
        <f t="shared" si="357"/>
        <v>0</v>
      </c>
      <c r="STO460" s="143">
        <f t="shared" si="357"/>
        <v>0</v>
      </c>
      <c r="STP460" s="143">
        <f t="shared" si="357"/>
        <v>0</v>
      </c>
      <c r="STQ460" s="143">
        <f t="shared" ref="STQ460:SWB460" si="358">STQ436</f>
        <v>0</v>
      </c>
      <c r="STR460" s="143">
        <f t="shared" si="358"/>
        <v>0</v>
      </c>
      <c r="STS460" s="143">
        <f t="shared" si="358"/>
        <v>0</v>
      </c>
      <c r="STT460" s="143">
        <f t="shared" si="358"/>
        <v>0</v>
      </c>
      <c r="STU460" s="143">
        <f t="shared" si="358"/>
        <v>0</v>
      </c>
      <c r="STV460" s="143">
        <f t="shared" si="358"/>
        <v>0</v>
      </c>
      <c r="STW460" s="143">
        <f t="shared" si="358"/>
        <v>0</v>
      </c>
      <c r="STX460" s="143">
        <f t="shared" si="358"/>
        <v>0</v>
      </c>
      <c r="STY460" s="143">
        <f t="shared" si="358"/>
        <v>0</v>
      </c>
      <c r="STZ460" s="143">
        <f t="shared" si="358"/>
        <v>0</v>
      </c>
      <c r="SUA460" s="143">
        <f t="shared" si="358"/>
        <v>0</v>
      </c>
      <c r="SUB460" s="143">
        <f t="shared" si="358"/>
        <v>0</v>
      </c>
      <c r="SUC460" s="143">
        <f t="shared" si="358"/>
        <v>0</v>
      </c>
      <c r="SUD460" s="143">
        <f t="shared" si="358"/>
        <v>0</v>
      </c>
      <c r="SUE460" s="143">
        <f t="shared" si="358"/>
        <v>0</v>
      </c>
      <c r="SUF460" s="143">
        <f t="shared" si="358"/>
        <v>0</v>
      </c>
      <c r="SUG460" s="143">
        <f t="shared" si="358"/>
        <v>0</v>
      </c>
      <c r="SUH460" s="143">
        <f t="shared" si="358"/>
        <v>0</v>
      </c>
      <c r="SUI460" s="143">
        <f t="shared" si="358"/>
        <v>0</v>
      </c>
      <c r="SUJ460" s="143">
        <f t="shared" si="358"/>
        <v>0</v>
      </c>
      <c r="SUK460" s="143">
        <f t="shared" si="358"/>
        <v>0</v>
      </c>
      <c r="SUL460" s="143">
        <f t="shared" si="358"/>
        <v>0</v>
      </c>
      <c r="SUM460" s="143">
        <f t="shared" si="358"/>
        <v>0</v>
      </c>
      <c r="SUN460" s="143">
        <f t="shared" si="358"/>
        <v>0</v>
      </c>
      <c r="SUO460" s="143">
        <f t="shared" si="358"/>
        <v>0</v>
      </c>
      <c r="SUP460" s="143">
        <f t="shared" si="358"/>
        <v>0</v>
      </c>
      <c r="SUQ460" s="143">
        <f t="shared" si="358"/>
        <v>0</v>
      </c>
      <c r="SUR460" s="143">
        <f t="shared" si="358"/>
        <v>0</v>
      </c>
      <c r="SUS460" s="143">
        <f t="shared" si="358"/>
        <v>0</v>
      </c>
      <c r="SUT460" s="143">
        <f t="shared" si="358"/>
        <v>0</v>
      </c>
      <c r="SUU460" s="143">
        <f t="shared" si="358"/>
        <v>0</v>
      </c>
      <c r="SUV460" s="143">
        <f t="shared" si="358"/>
        <v>0</v>
      </c>
      <c r="SUW460" s="143">
        <f t="shared" si="358"/>
        <v>0</v>
      </c>
      <c r="SUX460" s="143">
        <f t="shared" si="358"/>
        <v>0</v>
      </c>
      <c r="SUY460" s="143">
        <f t="shared" si="358"/>
        <v>0</v>
      </c>
      <c r="SUZ460" s="143">
        <f t="shared" si="358"/>
        <v>0</v>
      </c>
      <c r="SVA460" s="143">
        <f t="shared" si="358"/>
        <v>0</v>
      </c>
      <c r="SVB460" s="143">
        <f t="shared" si="358"/>
        <v>0</v>
      </c>
      <c r="SVC460" s="143">
        <f t="shared" si="358"/>
        <v>0</v>
      </c>
      <c r="SVD460" s="143">
        <f t="shared" si="358"/>
        <v>0</v>
      </c>
      <c r="SVE460" s="143">
        <f t="shared" si="358"/>
        <v>0</v>
      </c>
      <c r="SVF460" s="143">
        <f t="shared" si="358"/>
        <v>0</v>
      </c>
      <c r="SVG460" s="143">
        <f t="shared" si="358"/>
        <v>0</v>
      </c>
      <c r="SVH460" s="143">
        <f t="shared" si="358"/>
        <v>0</v>
      </c>
      <c r="SVI460" s="143">
        <f t="shared" si="358"/>
        <v>0</v>
      </c>
      <c r="SVJ460" s="143">
        <f t="shared" si="358"/>
        <v>0</v>
      </c>
      <c r="SVK460" s="143">
        <f t="shared" si="358"/>
        <v>0</v>
      </c>
      <c r="SVL460" s="143">
        <f t="shared" si="358"/>
        <v>0</v>
      </c>
      <c r="SVM460" s="143">
        <f t="shared" si="358"/>
        <v>0</v>
      </c>
      <c r="SVN460" s="143">
        <f t="shared" si="358"/>
        <v>0</v>
      </c>
      <c r="SVO460" s="143">
        <f t="shared" si="358"/>
        <v>0</v>
      </c>
      <c r="SVP460" s="143">
        <f t="shared" si="358"/>
        <v>0</v>
      </c>
      <c r="SVQ460" s="143">
        <f t="shared" si="358"/>
        <v>0</v>
      </c>
      <c r="SVR460" s="143">
        <f t="shared" si="358"/>
        <v>0</v>
      </c>
      <c r="SVS460" s="143">
        <f t="shared" si="358"/>
        <v>0</v>
      </c>
      <c r="SVT460" s="143">
        <f t="shared" si="358"/>
        <v>0</v>
      </c>
      <c r="SVU460" s="143">
        <f t="shared" si="358"/>
        <v>0</v>
      </c>
      <c r="SVV460" s="143">
        <f t="shared" si="358"/>
        <v>0</v>
      </c>
      <c r="SVW460" s="143">
        <f t="shared" si="358"/>
        <v>0</v>
      </c>
      <c r="SVX460" s="143">
        <f t="shared" si="358"/>
        <v>0</v>
      </c>
      <c r="SVY460" s="143">
        <f t="shared" si="358"/>
        <v>0</v>
      </c>
      <c r="SVZ460" s="143">
        <f t="shared" si="358"/>
        <v>0</v>
      </c>
      <c r="SWA460" s="143">
        <f t="shared" si="358"/>
        <v>0</v>
      </c>
      <c r="SWB460" s="143">
        <f t="shared" si="358"/>
        <v>0</v>
      </c>
      <c r="SWC460" s="143">
        <f t="shared" ref="SWC460:SYN460" si="359">SWC436</f>
        <v>0</v>
      </c>
      <c r="SWD460" s="143">
        <f t="shared" si="359"/>
        <v>0</v>
      </c>
      <c r="SWE460" s="143">
        <f t="shared" si="359"/>
        <v>0</v>
      </c>
      <c r="SWF460" s="143">
        <f t="shared" si="359"/>
        <v>0</v>
      </c>
      <c r="SWG460" s="143">
        <f t="shared" si="359"/>
        <v>0</v>
      </c>
      <c r="SWH460" s="143">
        <f t="shared" si="359"/>
        <v>0</v>
      </c>
      <c r="SWI460" s="143">
        <f t="shared" si="359"/>
        <v>0</v>
      </c>
      <c r="SWJ460" s="143">
        <f t="shared" si="359"/>
        <v>0</v>
      </c>
      <c r="SWK460" s="143">
        <f t="shared" si="359"/>
        <v>0</v>
      </c>
      <c r="SWL460" s="143">
        <f t="shared" si="359"/>
        <v>0</v>
      </c>
      <c r="SWM460" s="143">
        <f t="shared" si="359"/>
        <v>0</v>
      </c>
      <c r="SWN460" s="143">
        <f t="shared" si="359"/>
        <v>0</v>
      </c>
      <c r="SWO460" s="143">
        <f t="shared" si="359"/>
        <v>0</v>
      </c>
      <c r="SWP460" s="143">
        <f t="shared" si="359"/>
        <v>0</v>
      </c>
      <c r="SWQ460" s="143">
        <f t="shared" si="359"/>
        <v>0</v>
      </c>
      <c r="SWR460" s="143">
        <f t="shared" si="359"/>
        <v>0</v>
      </c>
      <c r="SWS460" s="143">
        <f t="shared" si="359"/>
        <v>0</v>
      </c>
      <c r="SWT460" s="143">
        <f t="shared" si="359"/>
        <v>0</v>
      </c>
      <c r="SWU460" s="143">
        <f t="shared" si="359"/>
        <v>0</v>
      </c>
      <c r="SWV460" s="143">
        <f t="shared" si="359"/>
        <v>0</v>
      </c>
      <c r="SWW460" s="143">
        <f t="shared" si="359"/>
        <v>0</v>
      </c>
      <c r="SWX460" s="143">
        <f t="shared" si="359"/>
        <v>0</v>
      </c>
      <c r="SWY460" s="143">
        <f t="shared" si="359"/>
        <v>0</v>
      </c>
      <c r="SWZ460" s="143">
        <f t="shared" si="359"/>
        <v>0</v>
      </c>
      <c r="SXA460" s="143">
        <f t="shared" si="359"/>
        <v>0</v>
      </c>
      <c r="SXB460" s="143">
        <f t="shared" si="359"/>
        <v>0</v>
      </c>
      <c r="SXC460" s="143">
        <f t="shared" si="359"/>
        <v>0</v>
      </c>
      <c r="SXD460" s="143">
        <f t="shared" si="359"/>
        <v>0</v>
      </c>
      <c r="SXE460" s="143">
        <f t="shared" si="359"/>
        <v>0</v>
      </c>
      <c r="SXF460" s="143">
        <f t="shared" si="359"/>
        <v>0</v>
      </c>
      <c r="SXG460" s="143">
        <f t="shared" si="359"/>
        <v>0</v>
      </c>
      <c r="SXH460" s="143">
        <f t="shared" si="359"/>
        <v>0</v>
      </c>
      <c r="SXI460" s="143">
        <f t="shared" si="359"/>
        <v>0</v>
      </c>
      <c r="SXJ460" s="143">
        <f t="shared" si="359"/>
        <v>0</v>
      </c>
      <c r="SXK460" s="143">
        <f t="shared" si="359"/>
        <v>0</v>
      </c>
      <c r="SXL460" s="143">
        <f t="shared" si="359"/>
        <v>0</v>
      </c>
      <c r="SXM460" s="143">
        <f t="shared" si="359"/>
        <v>0</v>
      </c>
      <c r="SXN460" s="143">
        <f t="shared" si="359"/>
        <v>0</v>
      </c>
      <c r="SXO460" s="143">
        <f t="shared" si="359"/>
        <v>0</v>
      </c>
      <c r="SXP460" s="143">
        <f t="shared" si="359"/>
        <v>0</v>
      </c>
      <c r="SXQ460" s="143">
        <f t="shared" si="359"/>
        <v>0</v>
      </c>
      <c r="SXR460" s="143">
        <f t="shared" si="359"/>
        <v>0</v>
      </c>
      <c r="SXS460" s="143">
        <f t="shared" si="359"/>
        <v>0</v>
      </c>
      <c r="SXT460" s="143">
        <f t="shared" si="359"/>
        <v>0</v>
      </c>
      <c r="SXU460" s="143">
        <f t="shared" si="359"/>
        <v>0</v>
      </c>
      <c r="SXV460" s="143">
        <f t="shared" si="359"/>
        <v>0</v>
      </c>
      <c r="SXW460" s="143">
        <f t="shared" si="359"/>
        <v>0</v>
      </c>
      <c r="SXX460" s="143">
        <f t="shared" si="359"/>
        <v>0</v>
      </c>
      <c r="SXY460" s="143">
        <f t="shared" si="359"/>
        <v>0</v>
      </c>
      <c r="SXZ460" s="143">
        <f t="shared" si="359"/>
        <v>0</v>
      </c>
      <c r="SYA460" s="143">
        <f t="shared" si="359"/>
        <v>0</v>
      </c>
      <c r="SYB460" s="143">
        <f t="shared" si="359"/>
        <v>0</v>
      </c>
      <c r="SYC460" s="143">
        <f t="shared" si="359"/>
        <v>0</v>
      </c>
      <c r="SYD460" s="143">
        <f t="shared" si="359"/>
        <v>0</v>
      </c>
      <c r="SYE460" s="143">
        <f t="shared" si="359"/>
        <v>0</v>
      </c>
      <c r="SYF460" s="143">
        <f t="shared" si="359"/>
        <v>0</v>
      </c>
      <c r="SYG460" s="143">
        <f t="shared" si="359"/>
        <v>0</v>
      </c>
      <c r="SYH460" s="143">
        <f t="shared" si="359"/>
        <v>0</v>
      </c>
      <c r="SYI460" s="143">
        <f t="shared" si="359"/>
        <v>0</v>
      </c>
      <c r="SYJ460" s="143">
        <f t="shared" si="359"/>
        <v>0</v>
      </c>
      <c r="SYK460" s="143">
        <f t="shared" si="359"/>
        <v>0</v>
      </c>
      <c r="SYL460" s="143">
        <f t="shared" si="359"/>
        <v>0</v>
      </c>
      <c r="SYM460" s="143">
        <f t="shared" si="359"/>
        <v>0</v>
      </c>
      <c r="SYN460" s="143">
        <f t="shared" si="359"/>
        <v>0</v>
      </c>
      <c r="SYO460" s="143">
        <f t="shared" ref="SYO460:TAZ460" si="360">SYO436</f>
        <v>0</v>
      </c>
      <c r="SYP460" s="143">
        <f t="shared" si="360"/>
        <v>0</v>
      </c>
      <c r="SYQ460" s="143">
        <f t="shared" si="360"/>
        <v>0</v>
      </c>
      <c r="SYR460" s="143">
        <f t="shared" si="360"/>
        <v>0</v>
      </c>
      <c r="SYS460" s="143">
        <f t="shared" si="360"/>
        <v>0</v>
      </c>
      <c r="SYT460" s="143">
        <f t="shared" si="360"/>
        <v>0</v>
      </c>
      <c r="SYU460" s="143">
        <f t="shared" si="360"/>
        <v>0</v>
      </c>
      <c r="SYV460" s="143">
        <f t="shared" si="360"/>
        <v>0</v>
      </c>
      <c r="SYW460" s="143">
        <f t="shared" si="360"/>
        <v>0</v>
      </c>
      <c r="SYX460" s="143">
        <f t="shared" si="360"/>
        <v>0</v>
      </c>
      <c r="SYY460" s="143">
        <f t="shared" si="360"/>
        <v>0</v>
      </c>
      <c r="SYZ460" s="143">
        <f t="shared" si="360"/>
        <v>0</v>
      </c>
      <c r="SZA460" s="143">
        <f t="shared" si="360"/>
        <v>0</v>
      </c>
      <c r="SZB460" s="143">
        <f t="shared" si="360"/>
        <v>0</v>
      </c>
      <c r="SZC460" s="143">
        <f t="shared" si="360"/>
        <v>0</v>
      </c>
      <c r="SZD460" s="143">
        <f t="shared" si="360"/>
        <v>0</v>
      </c>
      <c r="SZE460" s="143">
        <f t="shared" si="360"/>
        <v>0</v>
      </c>
      <c r="SZF460" s="143">
        <f t="shared" si="360"/>
        <v>0</v>
      </c>
      <c r="SZG460" s="143">
        <f t="shared" si="360"/>
        <v>0</v>
      </c>
      <c r="SZH460" s="143">
        <f t="shared" si="360"/>
        <v>0</v>
      </c>
      <c r="SZI460" s="143">
        <f t="shared" si="360"/>
        <v>0</v>
      </c>
      <c r="SZJ460" s="143">
        <f t="shared" si="360"/>
        <v>0</v>
      </c>
      <c r="SZK460" s="143">
        <f t="shared" si="360"/>
        <v>0</v>
      </c>
      <c r="SZL460" s="143">
        <f t="shared" si="360"/>
        <v>0</v>
      </c>
      <c r="SZM460" s="143">
        <f t="shared" si="360"/>
        <v>0</v>
      </c>
      <c r="SZN460" s="143">
        <f t="shared" si="360"/>
        <v>0</v>
      </c>
      <c r="SZO460" s="143">
        <f t="shared" si="360"/>
        <v>0</v>
      </c>
      <c r="SZP460" s="143">
        <f t="shared" si="360"/>
        <v>0</v>
      </c>
      <c r="SZQ460" s="143">
        <f t="shared" si="360"/>
        <v>0</v>
      </c>
      <c r="SZR460" s="143">
        <f t="shared" si="360"/>
        <v>0</v>
      </c>
      <c r="SZS460" s="143">
        <f t="shared" si="360"/>
        <v>0</v>
      </c>
      <c r="SZT460" s="143">
        <f t="shared" si="360"/>
        <v>0</v>
      </c>
      <c r="SZU460" s="143">
        <f t="shared" si="360"/>
        <v>0</v>
      </c>
      <c r="SZV460" s="143">
        <f t="shared" si="360"/>
        <v>0</v>
      </c>
      <c r="SZW460" s="143">
        <f t="shared" si="360"/>
        <v>0</v>
      </c>
      <c r="SZX460" s="143">
        <f t="shared" si="360"/>
        <v>0</v>
      </c>
      <c r="SZY460" s="143">
        <f t="shared" si="360"/>
        <v>0</v>
      </c>
      <c r="SZZ460" s="143">
        <f t="shared" si="360"/>
        <v>0</v>
      </c>
      <c r="TAA460" s="143">
        <f t="shared" si="360"/>
        <v>0</v>
      </c>
      <c r="TAB460" s="143">
        <f t="shared" si="360"/>
        <v>0</v>
      </c>
      <c r="TAC460" s="143">
        <f t="shared" si="360"/>
        <v>0</v>
      </c>
      <c r="TAD460" s="143">
        <f t="shared" si="360"/>
        <v>0</v>
      </c>
      <c r="TAE460" s="143">
        <f t="shared" si="360"/>
        <v>0</v>
      </c>
      <c r="TAF460" s="143">
        <f t="shared" si="360"/>
        <v>0</v>
      </c>
      <c r="TAG460" s="143">
        <f t="shared" si="360"/>
        <v>0</v>
      </c>
      <c r="TAH460" s="143">
        <f t="shared" si="360"/>
        <v>0</v>
      </c>
      <c r="TAI460" s="143">
        <f t="shared" si="360"/>
        <v>0</v>
      </c>
      <c r="TAJ460" s="143">
        <f t="shared" si="360"/>
        <v>0</v>
      </c>
      <c r="TAK460" s="143">
        <f t="shared" si="360"/>
        <v>0</v>
      </c>
      <c r="TAL460" s="143">
        <f t="shared" si="360"/>
        <v>0</v>
      </c>
      <c r="TAM460" s="143">
        <f t="shared" si="360"/>
        <v>0</v>
      </c>
      <c r="TAN460" s="143">
        <f t="shared" si="360"/>
        <v>0</v>
      </c>
      <c r="TAO460" s="143">
        <f t="shared" si="360"/>
        <v>0</v>
      </c>
      <c r="TAP460" s="143">
        <f t="shared" si="360"/>
        <v>0</v>
      </c>
      <c r="TAQ460" s="143">
        <f t="shared" si="360"/>
        <v>0</v>
      </c>
      <c r="TAR460" s="143">
        <f t="shared" si="360"/>
        <v>0</v>
      </c>
      <c r="TAS460" s="143">
        <f t="shared" si="360"/>
        <v>0</v>
      </c>
      <c r="TAT460" s="143">
        <f t="shared" si="360"/>
        <v>0</v>
      </c>
      <c r="TAU460" s="143">
        <f t="shared" si="360"/>
        <v>0</v>
      </c>
      <c r="TAV460" s="143">
        <f t="shared" si="360"/>
        <v>0</v>
      </c>
      <c r="TAW460" s="143">
        <f t="shared" si="360"/>
        <v>0</v>
      </c>
      <c r="TAX460" s="143">
        <f t="shared" si="360"/>
        <v>0</v>
      </c>
      <c r="TAY460" s="143">
        <f t="shared" si="360"/>
        <v>0</v>
      </c>
      <c r="TAZ460" s="143">
        <f t="shared" si="360"/>
        <v>0</v>
      </c>
      <c r="TBA460" s="143">
        <f t="shared" ref="TBA460:TDL460" si="361">TBA436</f>
        <v>0</v>
      </c>
      <c r="TBB460" s="143">
        <f t="shared" si="361"/>
        <v>0</v>
      </c>
      <c r="TBC460" s="143">
        <f t="shared" si="361"/>
        <v>0</v>
      </c>
      <c r="TBD460" s="143">
        <f t="shared" si="361"/>
        <v>0</v>
      </c>
      <c r="TBE460" s="143">
        <f t="shared" si="361"/>
        <v>0</v>
      </c>
      <c r="TBF460" s="143">
        <f t="shared" si="361"/>
        <v>0</v>
      </c>
      <c r="TBG460" s="143">
        <f t="shared" si="361"/>
        <v>0</v>
      </c>
      <c r="TBH460" s="143">
        <f t="shared" si="361"/>
        <v>0</v>
      </c>
      <c r="TBI460" s="143">
        <f t="shared" si="361"/>
        <v>0</v>
      </c>
      <c r="TBJ460" s="143">
        <f t="shared" si="361"/>
        <v>0</v>
      </c>
      <c r="TBK460" s="143">
        <f t="shared" si="361"/>
        <v>0</v>
      </c>
      <c r="TBL460" s="143">
        <f t="shared" si="361"/>
        <v>0</v>
      </c>
      <c r="TBM460" s="143">
        <f t="shared" si="361"/>
        <v>0</v>
      </c>
      <c r="TBN460" s="143">
        <f t="shared" si="361"/>
        <v>0</v>
      </c>
      <c r="TBO460" s="143">
        <f t="shared" si="361"/>
        <v>0</v>
      </c>
      <c r="TBP460" s="143">
        <f t="shared" si="361"/>
        <v>0</v>
      </c>
      <c r="TBQ460" s="143">
        <f t="shared" si="361"/>
        <v>0</v>
      </c>
      <c r="TBR460" s="143">
        <f t="shared" si="361"/>
        <v>0</v>
      </c>
      <c r="TBS460" s="143">
        <f t="shared" si="361"/>
        <v>0</v>
      </c>
      <c r="TBT460" s="143">
        <f t="shared" si="361"/>
        <v>0</v>
      </c>
      <c r="TBU460" s="143">
        <f t="shared" si="361"/>
        <v>0</v>
      </c>
      <c r="TBV460" s="143">
        <f t="shared" si="361"/>
        <v>0</v>
      </c>
      <c r="TBW460" s="143">
        <f t="shared" si="361"/>
        <v>0</v>
      </c>
      <c r="TBX460" s="143">
        <f t="shared" si="361"/>
        <v>0</v>
      </c>
      <c r="TBY460" s="143">
        <f t="shared" si="361"/>
        <v>0</v>
      </c>
      <c r="TBZ460" s="143">
        <f t="shared" si="361"/>
        <v>0</v>
      </c>
      <c r="TCA460" s="143">
        <f t="shared" si="361"/>
        <v>0</v>
      </c>
      <c r="TCB460" s="143">
        <f t="shared" si="361"/>
        <v>0</v>
      </c>
      <c r="TCC460" s="143">
        <f t="shared" si="361"/>
        <v>0</v>
      </c>
      <c r="TCD460" s="143">
        <f t="shared" si="361"/>
        <v>0</v>
      </c>
      <c r="TCE460" s="143">
        <f t="shared" si="361"/>
        <v>0</v>
      </c>
      <c r="TCF460" s="143">
        <f t="shared" si="361"/>
        <v>0</v>
      </c>
      <c r="TCG460" s="143">
        <f t="shared" si="361"/>
        <v>0</v>
      </c>
      <c r="TCH460" s="143">
        <f t="shared" si="361"/>
        <v>0</v>
      </c>
      <c r="TCI460" s="143">
        <f t="shared" si="361"/>
        <v>0</v>
      </c>
      <c r="TCJ460" s="143">
        <f t="shared" si="361"/>
        <v>0</v>
      </c>
      <c r="TCK460" s="143">
        <f t="shared" si="361"/>
        <v>0</v>
      </c>
      <c r="TCL460" s="143">
        <f t="shared" si="361"/>
        <v>0</v>
      </c>
      <c r="TCM460" s="143">
        <f t="shared" si="361"/>
        <v>0</v>
      </c>
      <c r="TCN460" s="143">
        <f t="shared" si="361"/>
        <v>0</v>
      </c>
      <c r="TCO460" s="143">
        <f t="shared" si="361"/>
        <v>0</v>
      </c>
      <c r="TCP460" s="143">
        <f t="shared" si="361"/>
        <v>0</v>
      </c>
      <c r="TCQ460" s="143">
        <f t="shared" si="361"/>
        <v>0</v>
      </c>
      <c r="TCR460" s="143">
        <f t="shared" si="361"/>
        <v>0</v>
      </c>
      <c r="TCS460" s="143">
        <f t="shared" si="361"/>
        <v>0</v>
      </c>
      <c r="TCT460" s="143">
        <f t="shared" si="361"/>
        <v>0</v>
      </c>
      <c r="TCU460" s="143">
        <f t="shared" si="361"/>
        <v>0</v>
      </c>
      <c r="TCV460" s="143">
        <f t="shared" si="361"/>
        <v>0</v>
      </c>
      <c r="TCW460" s="143">
        <f t="shared" si="361"/>
        <v>0</v>
      </c>
      <c r="TCX460" s="143">
        <f t="shared" si="361"/>
        <v>0</v>
      </c>
      <c r="TCY460" s="143">
        <f t="shared" si="361"/>
        <v>0</v>
      </c>
      <c r="TCZ460" s="143">
        <f t="shared" si="361"/>
        <v>0</v>
      </c>
      <c r="TDA460" s="143">
        <f t="shared" si="361"/>
        <v>0</v>
      </c>
      <c r="TDB460" s="143">
        <f t="shared" si="361"/>
        <v>0</v>
      </c>
      <c r="TDC460" s="143">
        <f t="shared" si="361"/>
        <v>0</v>
      </c>
      <c r="TDD460" s="143">
        <f t="shared" si="361"/>
        <v>0</v>
      </c>
      <c r="TDE460" s="143">
        <f t="shared" si="361"/>
        <v>0</v>
      </c>
      <c r="TDF460" s="143">
        <f t="shared" si="361"/>
        <v>0</v>
      </c>
      <c r="TDG460" s="143">
        <f t="shared" si="361"/>
        <v>0</v>
      </c>
      <c r="TDH460" s="143">
        <f t="shared" si="361"/>
        <v>0</v>
      </c>
      <c r="TDI460" s="143">
        <f t="shared" si="361"/>
        <v>0</v>
      </c>
      <c r="TDJ460" s="143">
        <f t="shared" si="361"/>
        <v>0</v>
      </c>
      <c r="TDK460" s="143">
        <f t="shared" si="361"/>
        <v>0</v>
      </c>
      <c r="TDL460" s="143">
        <f t="shared" si="361"/>
        <v>0</v>
      </c>
      <c r="TDM460" s="143">
        <f t="shared" ref="TDM460:TFX460" si="362">TDM436</f>
        <v>0</v>
      </c>
      <c r="TDN460" s="143">
        <f t="shared" si="362"/>
        <v>0</v>
      </c>
      <c r="TDO460" s="143">
        <f t="shared" si="362"/>
        <v>0</v>
      </c>
      <c r="TDP460" s="143">
        <f t="shared" si="362"/>
        <v>0</v>
      </c>
      <c r="TDQ460" s="143">
        <f t="shared" si="362"/>
        <v>0</v>
      </c>
      <c r="TDR460" s="143">
        <f t="shared" si="362"/>
        <v>0</v>
      </c>
      <c r="TDS460" s="143">
        <f t="shared" si="362"/>
        <v>0</v>
      </c>
      <c r="TDT460" s="143">
        <f t="shared" si="362"/>
        <v>0</v>
      </c>
      <c r="TDU460" s="143">
        <f t="shared" si="362"/>
        <v>0</v>
      </c>
      <c r="TDV460" s="143">
        <f t="shared" si="362"/>
        <v>0</v>
      </c>
      <c r="TDW460" s="143">
        <f t="shared" si="362"/>
        <v>0</v>
      </c>
      <c r="TDX460" s="143">
        <f t="shared" si="362"/>
        <v>0</v>
      </c>
      <c r="TDY460" s="143">
        <f t="shared" si="362"/>
        <v>0</v>
      </c>
      <c r="TDZ460" s="143">
        <f t="shared" si="362"/>
        <v>0</v>
      </c>
      <c r="TEA460" s="143">
        <f t="shared" si="362"/>
        <v>0</v>
      </c>
      <c r="TEB460" s="143">
        <f t="shared" si="362"/>
        <v>0</v>
      </c>
      <c r="TEC460" s="143">
        <f t="shared" si="362"/>
        <v>0</v>
      </c>
      <c r="TED460" s="143">
        <f t="shared" si="362"/>
        <v>0</v>
      </c>
      <c r="TEE460" s="143">
        <f t="shared" si="362"/>
        <v>0</v>
      </c>
      <c r="TEF460" s="143">
        <f t="shared" si="362"/>
        <v>0</v>
      </c>
      <c r="TEG460" s="143">
        <f t="shared" si="362"/>
        <v>0</v>
      </c>
      <c r="TEH460" s="143">
        <f t="shared" si="362"/>
        <v>0</v>
      </c>
      <c r="TEI460" s="143">
        <f t="shared" si="362"/>
        <v>0</v>
      </c>
      <c r="TEJ460" s="143">
        <f t="shared" si="362"/>
        <v>0</v>
      </c>
      <c r="TEK460" s="143">
        <f t="shared" si="362"/>
        <v>0</v>
      </c>
      <c r="TEL460" s="143">
        <f t="shared" si="362"/>
        <v>0</v>
      </c>
      <c r="TEM460" s="143">
        <f t="shared" si="362"/>
        <v>0</v>
      </c>
      <c r="TEN460" s="143">
        <f t="shared" si="362"/>
        <v>0</v>
      </c>
      <c r="TEO460" s="143">
        <f t="shared" si="362"/>
        <v>0</v>
      </c>
      <c r="TEP460" s="143">
        <f t="shared" si="362"/>
        <v>0</v>
      </c>
      <c r="TEQ460" s="143">
        <f t="shared" si="362"/>
        <v>0</v>
      </c>
      <c r="TER460" s="143">
        <f t="shared" si="362"/>
        <v>0</v>
      </c>
      <c r="TES460" s="143">
        <f t="shared" si="362"/>
        <v>0</v>
      </c>
      <c r="TET460" s="143">
        <f t="shared" si="362"/>
        <v>0</v>
      </c>
      <c r="TEU460" s="143">
        <f t="shared" si="362"/>
        <v>0</v>
      </c>
      <c r="TEV460" s="143">
        <f t="shared" si="362"/>
        <v>0</v>
      </c>
      <c r="TEW460" s="143">
        <f t="shared" si="362"/>
        <v>0</v>
      </c>
      <c r="TEX460" s="143">
        <f t="shared" si="362"/>
        <v>0</v>
      </c>
      <c r="TEY460" s="143">
        <f t="shared" si="362"/>
        <v>0</v>
      </c>
      <c r="TEZ460" s="143">
        <f t="shared" si="362"/>
        <v>0</v>
      </c>
      <c r="TFA460" s="143">
        <f t="shared" si="362"/>
        <v>0</v>
      </c>
      <c r="TFB460" s="143">
        <f t="shared" si="362"/>
        <v>0</v>
      </c>
      <c r="TFC460" s="143">
        <f t="shared" si="362"/>
        <v>0</v>
      </c>
      <c r="TFD460" s="143">
        <f t="shared" si="362"/>
        <v>0</v>
      </c>
      <c r="TFE460" s="143">
        <f t="shared" si="362"/>
        <v>0</v>
      </c>
      <c r="TFF460" s="143">
        <f t="shared" si="362"/>
        <v>0</v>
      </c>
      <c r="TFG460" s="143">
        <f t="shared" si="362"/>
        <v>0</v>
      </c>
      <c r="TFH460" s="143">
        <f t="shared" si="362"/>
        <v>0</v>
      </c>
      <c r="TFI460" s="143">
        <f t="shared" si="362"/>
        <v>0</v>
      </c>
      <c r="TFJ460" s="143">
        <f t="shared" si="362"/>
        <v>0</v>
      </c>
      <c r="TFK460" s="143">
        <f t="shared" si="362"/>
        <v>0</v>
      </c>
      <c r="TFL460" s="143">
        <f t="shared" si="362"/>
        <v>0</v>
      </c>
      <c r="TFM460" s="143">
        <f t="shared" si="362"/>
        <v>0</v>
      </c>
      <c r="TFN460" s="143">
        <f t="shared" si="362"/>
        <v>0</v>
      </c>
      <c r="TFO460" s="143">
        <f t="shared" si="362"/>
        <v>0</v>
      </c>
      <c r="TFP460" s="143">
        <f t="shared" si="362"/>
        <v>0</v>
      </c>
      <c r="TFQ460" s="143">
        <f t="shared" si="362"/>
        <v>0</v>
      </c>
      <c r="TFR460" s="143">
        <f t="shared" si="362"/>
        <v>0</v>
      </c>
      <c r="TFS460" s="143">
        <f t="shared" si="362"/>
        <v>0</v>
      </c>
      <c r="TFT460" s="143">
        <f t="shared" si="362"/>
        <v>0</v>
      </c>
      <c r="TFU460" s="143">
        <f t="shared" si="362"/>
        <v>0</v>
      </c>
      <c r="TFV460" s="143">
        <f t="shared" si="362"/>
        <v>0</v>
      </c>
      <c r="TFW460" s="143">
        <f t="shared" si="362"/>
        <v>0</v>
      </c>
      <c r="TFX460" s="143">
        <f t="shared" si="362"/>
        <v>0</v>
      </c>
      <c r="TFY460" s="143">
        <f t="shared" ref="TFY460:TIJ460" si="363">TFY436</f>
        <v>0</v>
      </c>
      <c r="TFZ460" s="143">
        <f t="shared" si="363"/>
        <v>0</v>
      </c>
      <c r="TGA460" s="143">
        <f t="shared" si="363"/>
        <v>0</v>
      </c>
      <c r="TGB460" s="143">
        <f t="shared" si="363"/>
        <v>0</v>
      </c>
      <c r="TGC460" s="143">
        <f t="shared" si="363"/>
        <v>0</v>
      </c>
      <c r="TGD460" s="143">
        <f t="shared" si="363"/>
        <v>0</v>
      </c>
      <c r="TGE460" s="143">
        <f t="shared" si="363"/>
        <v>0</v>
      </c>
      <c r="TGF460" s="143">
        <f t="shared" si="363"/>
        <v>0</v>
      </c>
      <c r="TGG460" s="143">
        <f t="shared" si="363"/>
        <v>0</v>
      </c>
      <c r="TGH460" s="143">
        <f t="shared" si="363"/>
        <v>0</v>
      </c>
      <c r="TGI460" s="143">
        <f t="shared" si="363"/>
        <v>0</v>
      </c>
      <c r="TGJ460" s="143">
        <f t="shared" si="363"/>
        <v>0</v>
      </c>
      <c r="TGK460" s="143">
        <f t="shared" si="363"/>
        <v>0</v>
      </c>
      <c r="TGL460" s="143">
        <f t="shared" si="363"/>
        <v>0</v>
      </c>
      <c r="TGM460" s="143">
        <f t="shared" si="363"/>
        <v>0</v>
      </c>
      <c r="TGN460" s="143">
        <f t="shared" si="363"/>
        <v>0</v>
      </c>
      <c r="TGO460" s="143">
        <f t="shared" si="363"/>
        <v>0</v>
      </c>
      <c r="TGP460" s="143">
        <f t="shared" si="363"/>
        <v>0</v>
      </c>
      <c r="TGQ460" s="143">
        <f t="shared" si="363"/>
        <v>0</v>
      </c>
      <c r="TGR460" s="143">
        <f t="shared" si="363"/>
        <v>0</v>
      </c>
      <c r="TGS460" s="143">
        <f t="shared" si="363"/>
        <v>0</v>
      </c>
      <c r="TGT460" s="143">
        <f t="shared" si="363"/>
        <v>0</v>
      </c>
      <c r="TGU460" s="143">
        <f t="shared" si="363"/>
        <v>0</v>
      </c>
      <c r="TGV460" s="143">
        <f t="shared" si="363"/>
        <v>0</v>
      </c>
      <c r="TGW460" s="143">
        <f t="shared" si="363"/>
        <v>0</v>
      </c>
      <c r="TGX460" s="143">
        <f t="shared" si="363"/>
        <v>0</v>
      </c>
      <c r="TGY460" s="143">
        <f t="shared" si="363"/>
        <v>0</v>
      </c>
      <c r="TGZ460" s="143">
        <f t="shared" si="363"/>
        <v>0</v>
      </c>
      <c r="THA460" s="143">
        <f t="shared" si="363"/>
        <v>0</v>
      </c>
      <c r="THB460" s="143">
        <f t="shared" si="363"/>
        <v>0</v>
      </c>
      <c r="THC460" s="143">
        <f t="shared" si="363"/>
        <v>0</v>
      </c>
      <c r="THD460" s="143">
        <f t="shared" si="363"/>
        <v>0</v>
      </c>
      <c r="THE460" s="143">
        <f t="shared" si="363"/>
        <v>0</v>
      </c>
      <c r="THF460" s="143">
        <f t="shared" si="363"/>
        <v>0</v>
      </c>
      <c r="THG460" s="143">
        <f t="shared" si="363"/>
        <v>0</v>
      </c>
      <c r="THH460" s="143">
        <f t="shared" si="363"/>
        <v>0</v>
      </c>
      <c r="THI460" s="143">
        <f t="shared" si="363"/>
        <v>0</v>
      </c>
      <c r="THJ460" s="143">
        <f t="shared" si="363"/>
        <v>0</v>
      </c>
      <c r="THK460" s="143">
        <f t="shared" si="363"/>
        <v>0</v>
      </c>
      <c r="THL460" s="143">
        <f t="shared" si="363"/>
        <v>0</v>
      </c>
      <c r="THM460" s="143">
        <f t="shared" si="363"/>
        <v>0</v>
      </c>
      <c r="THN460" s="143">
        <f t="shared" si="363"/>
        <v>0</v>
      </c>
      <c r="THO460" s="143">
        <f t="shared" si="363"/>
        <v>0</v>
      </c>
      <c r="THP460" s="143">
        <f t="shared" si="363"/>
        <v>0</v>
      </c>
      <c r="THQ460" s="143">
        <f t="shared" si="363"/>
        <v>0</v>
      </c>
      <c r="THR460" s="143">
        <f t="shared" si="363"/>
        <v>0</v>
      </c>
      <c r="THS460" s="143">
        <f t="shared" si="363"/>
        <v>0</v>
      </c>
      <c r="THT460" s="143">
        <f t="shared" si="363"/>
        <v>0</v>
      </c>
      <c r="THU460" s="143">
        <f t="shared" si="363"/>
        <v>0</v>
      </c>
      <c r="THV460" s="143">
        <f t="shared" si="363"/>
        <v>0</v>
      </c>
      <c r="THW460" s="143">
        <f t="shared" si="363"/>
        <v>0</v>
      </c>
      <c r="THX460" s="143">
        <f t="shared" si="363"/>
        <v>0</v>
      </c>
      <c r="THY460" s="143">
        <f t="shared" si="363"/>
        <v>0</v>
      </c>
      <c r="THZ460" s="143">
        <f t="shared" si="363"/>
        <v>0</v>
      </c>
      <c r="TIA460" s="143">
        <f t="shared" si="363"/>
        <v>0</v>
      </c>
      <c r="TIB460" s="143">
        <f t="shared" si="363"/>
        <v>0</v>
      </c>
      <c r="TIC460" s="143">
        <f t="shared" si="363"/>
        <v>0</v>
      </c>
      <c r="TID460" s="143">
        <f t="shared" si="363"/>
        <v>0</v>
      </c>
      <c r="TIE460" s="143">
        <f t="shared" si="363"/>
        <v>0</v>
      </c>
      <c r="TIF460" s="143">
        <f t="shared" si="363"/>
        <v>0</v>
      </c>
      <c r="TIG460" s="143">
        <f t="shared" si="363"/>
        <v>0</v>
      </c>
      <c r="TIH460" s="143">
        <f t="shared" si="363"/>
        <v>0</v>
      </c>
      <c r="TII460" s="143">
        <f t="shared" si="363"/>
        <v>0</v>
      </c>
      <c r="TIJ460" s="143">
        <f t="shared" si="363"/>
        <v>0</v>
      </c>
      <c r="TIK460" s="143">
        <f t="shared" ref="TIK460:TKV460" si="364">TIK436</f>
        <v>0</v>
      </c>
      <c r="TIL460" s="143">
        <f t="shared" si="364"/>
        <v>0</v>
      </c>
      <c r="TIM460" s="143">
        <f t="shared" si="364"/>
        <v>0</v>
      </c>
      <c r="TIN460" s="143">
        <f t="shared" si="364"/>
        <v>0</v>
      </c>
      <c r="TIO460" s="143">
        <f t="shared" si="364"/>
        <v>0</v>
      </c>
      <c r="TIP460" s="143">
        <f t="shared" si="364"/>
        <v>0</v>
      </c>
      <c r="TIQ460" s="143">
        <f t="shared" si="364"/>
        <v>0</v>
      </c>
      <c r="TIR460" s="143">
        <f t="shared" si="364"/>
        <v>0</v>
      </c>
      <c r="TIS460" s="143">
        <f t="shared" si="364"/>
        <v>0</v>
      </c>
      <c r="TIT460" s="143">
        <f t="shared" si="364"/>
        <v>0</v>
      </c>
      <c r="TIU460" s="143">
        <f t="shared" si="364"/>
        <v>0</v>
      </c>
      <c r="TIV460" s="143">
        <f t="shared" si="364"/>
        <v>0</v>
      </c>
      <c r="TIW460" s="143">
        <f t="shared" si="364"/>
        <v>0</v>
      </c>
      <c r="TIX460" s="143">
        <f t="shared" si="364"/>
        <v>0</v>
      </c>
      <c r="TIY460" s="143">
        <f t="shared" si="364"/>
        <v>0</v>
      </c>
      <c r="TIZ460" s="143">
        <f t="shared" si="364"/>
        <v>0</v>
      </c>
      <c r="TJA460" s="143">
        <f t="shared" si="364"/>
        <v>0</v>
      </c>
      <c r="TJB460" s="143">
        <f t="shared" si="364"/>
        <v>0</v>
      </c>
      <c r="TJC460" s="143">
        <f t="shared" si="364"/>
        <v>0</v>
      </c>
      <c r="TJD460" s="143">
        <f t="shared" si="364"/>
        <v>0</v>
      </c>
      <c r="TJE460" s="143">
        <f t="shared" si="364"/>
        <v>0</v>
      </c>
      <c r="TJF460" s="143">
        <f t="shared" si="364"/>
        <v>0</v>
      </c>
      <c r="TJG460" s="143">
        <f t="shared" si="364"/>
        <v>0</v>
      </c>
      <c r="TJH460" s="143">
        <f t="shared" si="364"/>
        <v>0</v>
      </c>
      <c r="TJI460" s="143">
        <f t="shared" si="364"/>
        <v>0</v>
      </c>
      <c r="TJJ460" s="143">
        <f t="shared" si="364"/>
        <v>0</v>
      </c>
      <c r="TJK460" s="143">
        <f t="shared" si="364"/>
        <v>0</v>
      </c>
      <c r="TJL460" s="143">
        <f t="shared" si="364"/>
        <v>0</v>
      </c>
      <c r="TJM460" s="143">
        <f t="shared" si="364"/>
        <v>0</v>
      </c>
      <c r="TJN460" s="143">
        <f t="shared" si="364"/>
        <v>0</v>
      </c>
      <c r="TJO460" s="143">
        <f t="shared" si="364"/>
        <v>0</v>
      </c>
      <c r="TJP460" s="143">
        <f t="shared" si="364"/>
        <v>0</v>
      </c>
      <c r="TJQ460" s="143">
        <f t="shared" si="364"/>
        <v>0</v>
      </c>
      <c r="TJR460" s="143">
        <f t="shared" si="364"/>
        <v>0</v>
      </c>
      <c r="TJS460" s="143">
        <f t="shared" si="364"/>
        <v>0</v>
      </c>
      <c r="TJT460" s="143">
        <f t="shared" si="364"/>
        <v>0</v>
      </c>
      <c r="TJU460" s="143">
        <f t="shared" si="364"/>
        <v>0</v>
      </c>
      <c r="TJV460" s="143">
        <f t="shared" si="364"/>
        <v>0</v>
      </c>
      <c r="TJW460" s="143">
        <f t="shared" si="364"/>
        <v>0</v>
      </c>
      <c r="TJX460" s="143">
        <f t="shared" si="364"/>
        <v>0</v>
      </c>
      <c r="TJY460" s="143">
        <f t="shared" si="364"/>
        <v>0</v>
      </c>
      <c r="TJZ460" s="143">
        <f t="shared" si="364"/>
        <v>0</v>
      </c>
      <c r="TKA460" s="143">
        <f t="shared" si="364"/>
        <v>0</v>
      </c>
      <c r="TKB460" s="143">
        <f t="shared" si="364"/>
        <v>0</v>
      </c>
      <c r="TKC460" s="143">
        <f t="shared" si="364"/>
        <v>0</v>
      </c>
      <c r="TKD460" s="143">
        <f t="shared" si="364"/>
        <v>0</v>
      </c>
      <c r="TKE460" s="143">
        <f t="shared" si="364"/>
        <v>0</v>
      </c>
      <c r="TKF460" s="143">
        <f t="shared" si="364"/>
        <v>0</v>
      </c>
      <c r="TKG460" s="143">
        <f t="shared" si="364"/>
        <v>0</v>
      </c>
      <c r="TKH460" s="143">
        <f t="shared" si="364"/>
        <v>0</v>
      </c>
      <c r="TKI460" s="143">
        <f t="shared" si="364"/>
        <v>0</v>
      </c>
      <c r="TKJ460" s="143">
        <f t="shared" si="364"/>
        <v>0</v>
      </c>
      <c r="TKK460" s="143">
        <f t="shared" si="364"/>
        <v>0</v>
      </c>
      <c r="TKL460" s="143">
        <f t="shared" si="364"/>
        <v>0</v>
      </c>
      <c r="TKM460" s="143">
        <f t="shared" si="364"/>
        <v>0</v>
      </c>
      <c r="TKN460" s="143">
        <f t="shared" si="364"/>
        <v>0</v>
      </c>
      <c r="TKO460" s="143">
        <f t="shared" si="364"/>
        <v>0</v>
      </c>
      <c r="TKP460" s="143">
        <f t="shared" si="364"/>
        <v>0</v>
      </c>
      <c r="TKQ460" s="143">
        <f t="shared" si="364"/>
        <v>0</v>
      </c>
      <c r="TKR460" s="143">
        <f t="shared" si="364"/>
        <v>0</v>
      </c>
      <c r="TKS460" s="143">
        <f t="shared" si="364"/>
        <v>0</v>
      </c>
      <c r="TKT460" s="143">
        <f t="shared" si="364"/>
        <v>0</v>
      </c>
      <c r="TKU460" s="143">
        <f t="shared" si="364"/>
        <v>0</v>
      </c>
      <c r="TKV460" s="143">
        <f t="shared" si="364"/>
        <v>0</v>
      </c>
      <c r="TKW460" s="143">
        <f t="shared" ref="TKW460:TNH460" si="365">TKW436</f>
        <v>0</v>
      </c>
      <c r="TKX460" s="143">
        <f t="shared" si="365"/>
        <v>0</v>
      </c>
      <c r="TKY460" s="143">
        <f t="shared" si="365"/>
        <v>0</v>
      </c>
      <c r="TKZ460" s="143">
        <f t="shared" si="365"/>
        <v>0</v>
      </c>
      <c r="TLA460" s="143">
        <f t="shared" si="365"/>
        <v>0</v>
      </c>
      <c r="TLB460" s="143">
        <f t="shared" si="365"/>
        <v>0</v>
      </c>
      <c r="TLC460" s="143">
        <f t="shared" si="365"/>
        <v>0</v>
      </c>
      <c r="TLD460" s="143">
        <f t="shared" si="365"/>
        <v>0</v>
      </c>
      <c r="TLE460" s="143">
        <f t="shared" si="365"/>
        <v>0</v>
      </c>
      <c r="TLF460" s="143">
        <f t="shared" si="365"/>
        <v>0</v>
      </c>
      <c r="TLG460" s="143">
        <f t="shared" si="365"/>
        <v>0</v>
      </c>
      <c r="TLH460" s="143">
        <f t="shared" si="365"/>
        <v>0</v>
      </c>
      <c r="TLI460" s="143">
        <f t="shared" si="365"/>
        <v>0</v>
      </c>
      <c r="TLJ460" s="143">
        <f t="shared" si="365"/>
        <v>0</v>
      </c>
      <c r="TLK460" s="143">
        <f t="shared" si="365"/>
        <v>0</v>
      </c>
      <c r="TLL460" s="143">
        <f t="shared" si="365"/>
        <v>0</v>
      </c>
      <c r="TLM460" s="143">
        <f t="shared" si="365"/>
        <v>0</v>
      </c>
      <c r="TLN460" s="143">
        <f t="shared" si="365"/>
        <v>0</v>
      </c>
      <c r="TLO460" s="143">
        <f t="shared" si="365"/>
        <v>0</v>
      </c>
      <c r="TLP460" s="143">
        <f t="shared" si="365"/>
        <v>0</v>
      </c>
      <c r="TLQ460" s="143">
        <f t="shared" si="365"/>
        <v>0</v>
      </c>
      <c r="TLR460" s="143">
        <f t="shared" si="365"/>
        <v>0</v>
      </c>
      <c r="TLS460" s="143">
        <f t="shared" si="365"/>
        <v>0</v>
      </c>
      <c r="TLT460" s="143">
        <f t="shared" si="365"/>
        <v>0</v>
      </c>
      <c r="TLU460" s="143">
        <f t="shared" si="365"/>
        <v>0</v>
      </c>
      <c r="TLV460" s="143">
        <f t="shared" si="365"/>
        <v>0</v>
      </c>
      <c r="TLW460" s="143">
        <f t="shared" si="365"/>
        <v>0</v>
      </c>
      <c r="TLX460" s="143">
        <f t="shared" si="365"/>
        <v>0</v>
      </c>
      <c r="TLY460" s="143">
        <f t="shared" si="365"/>
        <v>0</v>
      </c>
      <c r="TLZ460" s="143">
        <f t="shared" si="365"/>
        <v>0</v>
      </c>
      <c r="TMA460" s="143">
        <f t="shared" si="365"/>
        <v>0</v>
      </c>
      <c r="TMB460" s="143">
        <f t="shared" si="365"/>
        <v>0</v>
      </c>
      <c r="TMC460" s="143">
        <f t="shared" si="365"/>
        <v>0</v>
      </c>
      <c r="TMD460" s="143">
        <f t="shared" si="365"/>
        <v>0</v>
      </c>
      <c r="TME460" s="143">
        <f t="shared" si="365"/>
        <v>0</v>
      </c>
      <c r="TMF460" s="143">
        <f t="shared" si="365"/>
        <v>0</v>
      </c>
      <c r="TMG460" s="143">
        <f t="shared" si="365"/>
        <v>0</v>
      </c>
      <c r="TMH460" s="143">
        <f t="shared" si="365"/>
        <v>0</v>
      </c>
      <c r="TMI460" s="143">
        <f t="shared" si="365"/>
        <v>0</v>
      </c>
      <c r="TMJ460" s="143">
        <f t="shared" si="365"/>
        <v>0</v>
      </c>
      <c r="TMK460" s="143">
        <f t="shared" si="365"/>
        <v>0</v>
      </c>
      <c r="TML460" s="143">
        <f t="shared" si="365"/>
        <v>0</v>
      </c>
      <c r="TMM460" s="143">
        <f t="shared" si="365"/>
        <v>0</v>
      </c>
      <c r="TMN460" s="143">
        <f t="shared" si="365"/>
        <v>0</v>
      </c>
      <c r="TMO460" s="143">
        <f t="shared" si="365"/>
        <v>0</v>
      </c>
      <c r="TMP460" s="143">
        <f t="shared" si="365"/>
        <v>0</v>
      </c>
      <c r="TMQ460" s="143">
        <f t="shared" si="365"/>
        <v>0</v>
      </c>
      <c r="TMR460" s="143">
        <f t="shared" si="365"/>
        <v>0</v>
      </c>
      <c r="TMS460" s="143">
        <f t="shared" si="365"/>
        <v>0</v>
      </c>
      <c r="TMT460" s="143">
        <f t="shared" si="365"/>
        <v>0</v>
      </c>
      <c r="TMU460" s="143">
        <f t="shared" si="365"/>
        <v>0</v>
      </c>
      <c r="TMV460" s="143">
        <f t="shared" si="365"/>
        <v>0</v>
      </c>
      <c r="TMW460" s="143">
        <f t="shared" si="365"/>
        <v>0</v>
      </c>
      <c r="TMX460" s="143">
        <f t="shared" si="365"/>
        <v>0</v>
      </c>
      <c r="TMY460" s="143">
        <f t="shared" si="365"/>
        <v>0</v>
      </c>
      <c r="TMZ460" s="143">
        <f t="shared" si="365"/>
        <v>0</v>
      </c>
      <c r="TNA460" s="143">
        <f t="shared" si="365"/>
        <v>0</v>
      </c>
      <c r="TNB460" s="143">
        <f t="shared" si="365"/>
        <v>0</v>
      </c>
      <c r="TNC460" s="143">
        <f t="shared" si="365"/>
        <v>0</v>
      </c>
      <c r="TND460" s="143">
        <f t="shared" si="365"/>
        <v>0</v>
      </c>
      <c r="TNE460" s="143">
        <f t="shared" si="365"/>
        <v>0</v>
      </c>
      <c r="TNF460" s="143">
        <f t="shared" si="365"/>
        <v>0</v>
      </c>
      <c r="TNG460" s="143">
        <f t="shared" si="365"/>
        <v>0</v>
      </c>
      <c r="TNH460" s="143">
        <f t="shared" si="365"/>
        <v>0</v>
      </c>
      <c r="TNI460" s="143">
        <f t="shared" ref="TNI460:TPT460" si="366">TNI436</f>
        <v>0</v>
      </c>
      <c r="TNJ460" s="143">
        <f t="shared" si="366"/>
        <v>0</v>
      </c>
      <c r="TNK460" s="143">
        <f t="shared" si="366"/>
        <v>0</v>
      </c>
      <c r="TNL460" s="143">
        <f t="shared" si="366"/>
        <v>0</v>
      </c>
      <c r="TNM460" s="143">
        <f t="shared" si="366"/>
        <v>0</v>
      </c>
      <c r="TNN460" s="143">
        <f t="shared" si="366"/>
        <v>0</v>
      </c>
      <c r="TNO460" s="143">
        <f t="shared" si="366"/>
        <v>0</v>
      </c>
      <c r="TNP460" s="143">
        <f t="shared" si="366"/>
        <v>0</v>
      </c>
      <c r="TNQ460" s="143">
        <f t="shared" si="366"/>
        <v>0</v>
      </c>
      <c r="TNR460" s="143">
        <f t="shared" si="366"/>
        <v>0</v>
      </c>
      <c r="TNS460" s="143">
        <f t="shared" si="366"/>
        <v>0</v>
      </c>
      <c r="TNT460" s="143">
        <f t="shared" si="366"/>
        <v>0</v>
      </c>
      <c r="TNU460" s="143">
        <f t="shared" si="366"/>
        <v>0</v>
      </c>
      <c r="TNV460" s="143">
        <f t="shared" si="366"/>
        <v>0</v>
      </c>
      <c r="TNW460" s="143">
        <f t="shared" si="366"/>
        <v>0</v>
      </c>
      <c r="TNX460" s="143">
        <f t="shared" si="366"/>
        <v>0</v>
      </c>
      <c r="TNY460" s="143">
        <f t="shared" si="366"/>
        <v>0</v>
      </c>
      <c r="TNZ460" s="143">
        <f t="shared" si="366"/>
        <v>0</v>
      </c>
      <c r="TOA460" s="143">
        <f t="shared" si="366"/>
        <v>0</v>
      </c>
      <c r="TOB460" s="143">
        <f t="shared" si="366"/>
        <v>0</v>
      </c>
      <c r="TOC460" s="143">
        <f t="shared" si="366"/>
        <v>0</v>
      </c>
      <c r="TOD460" s="143">
        <f t="shared" si="366"/>
        <v>0</v>
      </c>
      <c r="TOE460" s="143">
        <f t="shared" si="366"/>
        <v>0</v>
      </c>
      <c r="TOF460" s="143">
        <f t="shared" si="366"/>
        <v>0</v>
      </c>
      <c r="TOG460" s="143">
        <f t="shared" si="366"/>
        <v>0</v>
      </c>
      <c r="TOH460" s="143">
        <f t="shared" si="366"/>
        <v>0</v>
      </c>
      <c r="TOI460" s="143">
        <f t="shared" si="366"/>
        <v>0</v>
      </c>
      <c r="TOJ460" s="143">
        <f t="shared" si="366"/>
        <v>0</v>
      </c>
      <c r="TOK460" s="143">
        <f t="shared" si="366"/>
        <v>0</v>
      </c>
      <c r="TOL460" s="143">
        <f t="shared" si="366"/>
        <v>0</v>
      </c>
      <c r="TOM460" s="143">
        <f t="shared" si="366"/>
        <v>0</v>
      </c>
      <c r="TON460" s="143">
        <f t="shared" si="366"/>
        <v>0</v>
      </c>
      <c r="TOO460" s="143">
        <f t="shared" si="366"/>
        <v>0</v>
      </c>
      <c r="TOP460" s="143">
        <f t="shared" si="366"/>
        <v>0</v>
      </c>
      <c r="TOQ460" s="143">
        <f t="shared" si="366"/>
        <v>0</v>
      </c>
      <c r="TOR460" s="143">
        <f t="shared" si="366"/>
        <v>0</v>
      </c>
      <c r="TOS460" s="143">
        <f t="shared" si="366"/>
        <v>0</v>
      </c>
      <c r="TOT460" s="143">
        <f t="shared" si="366"/>
        <v>0</v>
      </c>
      <c r="TOU460" s="143">
        <f t="shared" si="366"/>
        <v>0</v>
      </c>
      <c r="TOV460" s="143">
        <f t="shared" si="366"/>
        <v>0</v>
      </c>
      <c r="TOW460" s="143">
        <f t="shared" si="366"/>
        <v>0</v>
      </c>
      <c r="TOX460" s="143">
        <f t="shared" si="366"/>
        <v>0</v>
      </c>
      <c r="TOY460" s="143">
        <f t="shared" si="366"/>
        <v>0</v>
      </c>
      <c r="TOZ460" s="143">
        <f t="shared" si="366"/>
        <v>0</v>
      </c>
      <c r="TPA460" s="143">
        <f t="shared" si="366"/>
        <v>0</v>
      </c>
      <c r="TPB460" s="143">
        <f t="shared" si="366"/>
        <v>0</v>
      </c>
      <c r="TPC460" s="143">
        <f t="shared" si="366"/>
        <v>0</v>
      </c>
      <c r="TPD460" s="143">
        <f t="shared" si="366"/>
        <v>0</v>
      </c>
      <c r="TPE460" s="143">
        <f t="shared" si="366"/>
        <v>0</v>
      </c>
      <c r="TPF460" s="143">
        <f t="shared" si="366"/>
        <v>0</v>
      </c>
      <c r="TPG460" s="143">
        <f t="shared" si="366"/>
        <v>0</v>
      </c>
      <c r="TPH460" s="143">
        <f t="shared" si="366"/>
        <v>0</v>
      </c>
      <c r="TPI460" s="143">
        <f t="shared" si="366"/>
        <v>0</v>
      </c>
      <c r="TPJ460" s="143">
        <f t="shared" si="366"/>
        <v>0</v>
      </c>
      <c r="TPK460" s="143">
        <f t="shared" si="366"/>
        <v>0</v>
      </c>
      <c r="TPL460" s="143">
        <f t="shared" si="366"/>
        <v>0</v>
      </c>
      <c r="TPM460" s="143">
        <f t="shared" si="366"/>
        <v>0</v>
      </c>
      <c r="TPN460" s="143">
        <f t="shared" si="366"/>
        <v>0</v>
      </c>
      <c r="TPO460" s="143">
        <f t="shared" si="366"/>
        <v>0</v>
      </c>
      <c r="TPP460" s="143">
        <f t="shared" si="366"/>
        <v>0</v>
      </c>
      <c r="TPQ460" s="143">
        <f t="shared" si="366"/>
        <v>0</v>
      </c>
      <c r="TPR460" s="143">
        <f t="shared" si="366"/>
        <v>0</v>
      </c>
      <c r="TPS460" s="143">
        <f t="shared" si="366"/>
        <v>0</v>
      </c>
      <c r="TPT460" s="143">
        <f t="shared" si="366"/>
        <v>0</v>
      </c>
      <c r="TPU460" s="143">
        <f t="shared" ref="TPU460:TSF460" si="367">TPU436</f>
        <v>0</v>
      </c>
      <c r="TPV460" s="143">
        <f t="shared" si="367"/>
        <v>0</v>
      </c>
      <c r="TPW460" s="143">
        <f t="shared" si="367"/>
        <v>0</v>
      </c>
      <c r="TPX460" s="143">
        <f t="shared" si="367"/>
        <v>0</v>
      </c>
      <c r="TPY460" s="143">
        <f t="shared" si="367"/>
        <v>0</v>
      </c>
      <c r="TPZ460" s="143">
        <f t="shared" si="367"/>
        <v>0</v>
      </c>
      <c r="TQA460" s="143">
        <f t="shared" si="367"/>
        <v>0</v>
      </c>
      <c r="TQB460" s="143">
        <f t="shared" si="367"/>
        <v>0</v>
      </c>
      <c r="TQC460" s="143">
        <f t="shared" si="367"/>
        <v>0</v>
      </c>
      <c r="TQD460" s="143">
        <f t="shared" si="367"/>
        <v>0</v>
      </c>
      <c r="TQE460" s="143">
        <f t="shared" si="367"/>
        <v>0</v>
      </c>
      <c r="TQF460" s="143">
        <f t="shared" si="367"/>
        <v>0</v>
      </c>
      <c r="TQG460" s="143">
        <f t="shared" si="367"/>
        <v>0</v>
      </c>
      <c r="TQH460" s="143">
        <f t="shared" si="367"/>
        <v>0</v>
      </c>
      <c r="TQI460" s="143">
        <f t="shared" si="367"/>
        <v>0</v>
      </c>
      <c r="TQJ460" s="143">
        <f t="shared" si="367"/>
        <v>0</v>
      </c>
      <c r="TQK460" s="143">
        <f t="shared" si="367"/>
        <v>0</v>
      </c>
      <c r="TQL460" s="143">
        <f t="shared" si="367"/>
        <v>0</v>
      </c>
      <c r="TQM460" s="143">
        <f t="shared" si="367"/>
        <v>0</v>
      </c>
      <c r="TQN460" s="143">
        <f t="shared" si="367"/>
        <v>0</v>
      </c>
      <c r="TQO460" s="143">
        <f t="shared" si="367"/>
        <v>0</v>
      </c>
      <c r="TQP460" s="143">
        <f t="shared" si="367"/>
        <v>0</v>
      </c>
      <c r="TQQ460" s="143">
        <f t="shared" si="367"/>
        <v>0</v>
      </c>
      <c r="TQR460" s="143">
        <f t="shared" si="367"/>
        <v>0</v>
      </c>
      <c r="TQS460" s="143">
        <f t="shared" si="367"/>
        <v>0</v>
      </c>
      <c r="TQT460" s="143">
        <f t="shared" si="367"/>
        <v>0</v>
      </c>
      <c r="TQU460" s="143">
        <f t="shared" si="367"/>
        <v>0</v>
      </c>
      <c r="TQV460" s="143">
        <f t="shared" si="367"/>
        <v>0</v>
      </c>
      <c r="TQW460" s="143">
        <f t="shared" si="367"/>
        <v>0</v>
      </c>
      <c r="TQX460" s="143">
        <f t="shared" si="367"/>
        <v>0</v>
      </c>
      <c r="TQY460" s="143">
        <f t="shared" si="367"/>
        <v>0</v>
      </c>
      <c r="TQZ460" s="143">
        <f t="shared" si="367"/>
        <v>0</v>
      </c>
      <c r="TRA460" s="143">
        <f t="shared" si="367"/>
        <v>0</v>
      </c>
      <c r="TRB460" s="143">
        <f t="shared" si="367"/>
        <v>0</v>
      </c>
      <c r="TRC460" s="143">
        <f t="shared" si="367"/>
        <v>0</v>
      </c>
      <c r="TRD460" s="143">
        <f t="shared" si="367"/>
        <v>0</v>
      </c>
      <c r="TRE460" s="143">
        <f t="shared" si="367"/>
        <v>0</v>
      </c>
      <c r="TRF460" s="143">
        <f t="shared" si="367"/>
        <v>0</v>
      </c>
      <c r="TRG460" s="143">
        <f t="shared" si="367"/>
        <v>0</v>
      </c>
      <c r="TRH460" s="143">
        <f t="shared" si="367"/>
        <v>0</v>
      </c>
      <c r="TRI460" s="143">
        <f t="shared" si="367"/>
        <v>0</v>
      </c>
      <c r="TRJ460" s="143">
        <f t="shared" si="367"/>
        <v>0</v>
      </c>
      <c r="TRK460" s="143">
        <f t="shared" si="367"/>
        <v>0</v>
      </c>
      <c r="TRL460" s="143">
        <f t="shared" si="367"/>
        <v>0</v>
      </c>
      <c r="TRM460" s="143">
        <f t="shared" si="367"/>
        <v>0</v>
      </c>
      <c r="TRN460" s="143">
        <f t="shared" si="367"/>
        <v>0</v>
      </c>
      <c r="TRO460" s="143">
        <f t="shared" si="367"/>
        <v>0</v>
      </c>
      <c r="TRP460" s="143">
        <f t="shared" si="367"/>
        <v>0</v>
      </c>
      <c r="TRQ460" s="143">
        <f t="shared" si="367"/>
        <v>0</v>
      </c>
      <c r="TRR460" s="143">
        <f t="shared" si="367"/>
        <v>0</v>
      </c>
      <c r="TRS460" s="143">
        <f t="shared" si="367"/>
        <v>0</v>
      </c>
      <c r="TRT460" s="143">
        <f t="shared" si="367"/>
        <v>0</v>
      </c>
      <c r="TRU460" s="143">
        <f t="shared" si="367"/>
        <v>0</v>
      </c>
      <c r="TRV460" s="143">
        <f t="shared" si="367"/>
        <v>0</v>
      </c>
      <c r="TRW460" s="143">
        <f t="shared" si="367"/>
        <v>0</v>
      </c>
      <c r="TRX460" s="143">
        <f t="shared" si="367"/>
        <v>0</v>
      </c>
      <c r="TRY460" s="143">
        <f t="shared" si="367"/>
        <v>0</v>
      </c>
      <c r="TRZ460" s="143">
        <f t="shared" si="367"/>
        <v>0</v>
      </c>
      <c r="TSA460" s="143">
        <f t="shared" si="367"/>
        <v>0</v>
      </c>
      <c r="TSB460" s="143">
        <f t="shared" si="367"/>
        <v>0</v>
      </c>
      <c r="TSC460" s="143">
        <f t="shared" si="367"/>
        <v>0</v>
      </c>
      <c r="TSD460" s="143">
        <f t="shared" si="367"/>
        <v>0</v>
      </c>
      <c r="TSE460" s="143">
        <f t="shared" si="367"/>
        <v>0</v>
      </c>
      <c r="TSF460" s="143">
        <f t="shared" si="367"/>
        <v>0</v>
      </c>
      <c r="TSG460" s="143">
        <f t="shared" ref="TSG460:TUR460" si="368">TSG436</f>
        <v>0</v>
      </c>
      <c r="TSH460" s="143">
        <f t="shared" si="368"/>
        <v>0</v>
      </c>
      <c r="TSI460" s="143">
        <f t="shared" si="368"/>
        <v>0</v>
      </c>
      <c r="TSJ460" s="143">
        <f t="shared" si="368"/>
        <v>0</v>
      </c>
      <c r="TSK460" s="143">
        <f t="shared" si="368"/>
        <v>0</v>
      </c>
      <c r="TSL460" s="143">
        <f t="shared" si="368"/>
        <v>0</v>
      </c>
      <c r="TSM460" s="143">
        <f t="shared" si="368"/>
        <v>0</v>
      </c>
      <c r="TSN460" s="143">
        <f t="shared" si="368"/>
        <v>0</v>
      </c>
      <c r="TSO460" s="143">
        <f t="shared" si="368"/>
        <v>0</v>
      </c>
      <c r="TSP460" s="143">
        <f t="shared" si="368"/>
        <v>0</v>
      </c>
      <c r="TSQ460" s="143">
        <f t="shared" si="368"/>
        <v>0</v>
      </c>
      <c r="TSR460" s="143">
        <f t="shared" si="368"/>
        <v>0</v>
      </c>
      <c r="TSS460" s="143">
        <f t="shared" si="368"/>
        <v>0</v>
      </c>
      <c r="TST460" s="143">
        <f t="shared" si="368"/>
        <v>0</v>
      </c>
      <c r="TSU460" s="143">
        <f t="shared" si="368"/>
        <v>0</v>
      </c>
      <c r="TSV460" s="143">
        <f t="shared" si="368"/>
        <v>0</v>
      </c>
      <c r="TSW460" s="143">
        <f t="shared" si="368"/>
        <v>0</v>
      </c>
      <c r="TSX460" s="143">
        <f t="shared" si="368"/>
        <v>0</v>
      </c>
      <c r="TSY460" s="143">
        <f t="shared" si="368"/>
        <v>0</v>
      </c>
      <c r="TSZ460" s="143">
        <f t="shared" si="368"/>
        <v>0</v>
      </c>
      <c r="TTA460" s="143">
        <f t="shared" si="368"/>
        <v>0</v>
      </c>
      <c r="TTB460" s="143">
        <f t="shared" si="368"/>
        <v>0</v>
      </c>
      <c r="TTC460" s="143">
        <f t="shared" si="368"/>
        <v>0</v>
      </c>
      <c r="TTD460" s="143">
        <f t="shared" si="368"/>
        <v>0</v>
      </c>
      <c r="TTE460" s="143">
        <f t="shared" si="368"/>
        <v>0</v>
      </c>
      <c r="TTF460" s="143">
        <f t="shared" si="368"/>
        <v>0</v>
      </c>
      <c r="TTG460" s="143">
        <f t="shared" si="368"/>
        <v>0</v>
      </c>
      <c r="TTH460" s="143">
        <f t="shared" si="368"/>
        <v>0</v>
      </c>
      <c r="TTI460" s="143">
        <f t="shared" si="368"/>
        <v>0</v>
      </c>
      <c r="TTJ460" s="143">
        <f t="shared" si="368"/>
        <v>0</v>
      </c>
      <c r="TTK460" s="143">
        <f t="shared" si="368"/>
        <v>0</v>
      </c>
      <c r="TTL460" s="143">
        <f t="shared" si="368"/>
        <v>0</v>
      </c>
      <c r="TTM460" s="143">
        <f t="shared" si="368"/>
        <v>0</v>
      </c>
      <c r="TTN460" s="143">
        <f t="shared" si="368"/>
        <v>0</v>
      </c>
      <c r="TTO460" s="143">
        <f t="shared" si="368"/>
        <v>0</v>
      </c>
      <c r="TTP460" s="143">
        <f t="shared" si="368"/>
        <v>0</v>
      </c>
      <c r="TTQ460" s="143">
        <f t="shared" si="368"/>
        <v>0</v>
      </c>
      <c r="TTR460" s="143">
        <f t="shared" si="368"/>
        <v>0</v>
      </c>
      <c r="TTS460" s="143">
        <f t="shared" si="368"/>
        <v>0</v>
      </c>
      <c r="TTT460" s="143">
        <f t="shared" si="368"/>
        <v>0</v>
      </c>
      <c r="TTU460" s="143">
        <f t="shared" si="368"/>
        <v>0</v>
      </c>
      <c r="TTV460" s="143">
        <f t="shared" si="368"/>
        <v>0</v>
      </c>
      <c r="TTW460" s="143">
        <f t="shared" si="368"/>
        <v>0</v>
      </c>
      <c r="TTX460" s="143">
        <f t="shared" si="368"/>
        <v>0</v>
      </c>
      <c r="TTY460" s="143">
        <f t="shared" si="368"/>
        <v>0</v>
      </c>
      <c r="TTZ460" s="143">
        <f t="shared" si="368"/>
        <v>0</v>
      </c>
      <c r="TUA460" s="143">
        <f t="shared" si="368"/>
        <v>0</v>
      </c>
      <c r="TUB460" s="143">
        <f t="shared" si="368"/>
        <v>0</v>
      </c>
      <c r="TUC460" s="143">
        <f t="shared" si="368"/>
        <v>0</v>
      </c>
      <c r="TUD460" s="143">
        <f t="shared" si="368"/>
        <v>0</v>
      </c>
      <c r="TUE460" s="143">
        <f t="shared" si="368"/>
        <v>0</v>
      </c>
      <c r="TUF460" s="143">
        <f t="shared" si="368"/>
        <v>0</v>
      </c>
      <c r="TUG460" s="143">
        <f t="shared" si="368"/>
        <v>0</v>
      </c>
      <c r="TUH460" s="143">
        <f t="shared" si="368"/>
        <v>0</v>
      </c>
      <c r="TUI460" s="143">
        <f t="shared" si="368"/>
        <v>0</v>
      </c>
      <c r="TUJ460" s="143">
        <f t="shared" si="368"/>
        <v>0</v>
      </c>
      <c r="TUK460" s="143">
        <f t="shared" si="368"/>
        <v>0</v>
      </c>
      <c r="TUL460" s="143">
        <f t="shared" si="368"/>
        <v>0</v>
      </c>
      <c r="TUM460" s="143">
        <f t="shared" si="368"/>
        <v>0</v>
      </c>
      <c r="TUN460" s="143">
        <f t="shared" si="368"/>
        <v>0</v>
      </c>
      <c r="TUO460" s="143">
        <f t="shared" si="368"/>
        <v>0</v>
      </c>
      <c r="TUP460" s="143">
        <f t="shared" si="368"/>
        <v>0</v>
      </c>
      <c r="TUQ460" s="143">
        <f t="shared" si="368"/>
        <v>0</v>
      </c>
      <c r="TUR460" s="143">
        <f t="shared" si="368"/>
        <v>0</v>
      </c>
      <c r="TUS460" s="143">
        <f t="shared" ref="TUS460:TXD460" si="369">TUS436</f>
        <v>0</v>
      </c>
      <c r="TUT460" s="143">
        <f t="shared" si="369"/>
        <v>0</v>
      </c>
      <c r="TUU460" s="143">
        <f t="shared" si="369"/>
        <v>0</v>
      </c>
      <c r="TUV460" s="143">
        <f t="shared" si="369"/>
        <v>0</v>
      </c>
      <c r="TUW460" s="143">
        <f t="shared" si="369"/>
        <v>0</v>
      </c>
      <c r="TUX460" s="143">
        <f t="shared" si="369"/>
        <v>0</v>
      </c>
      <c r="TUY460" s="143">
        <f t="shared" si="369"/>
        <v>0</v>
      </c>
      <c r="TUZ460" s="143">
        <f t="shared" si="369"/>
        <v>0</v>
      </c>
      <c r="TVA460" s="143">
        <f t="shared" si="369"/>
        <v>0</v>
      </c>
      <c r="TVB460" s="143">
        <f t="shared" si="369"/>
        <v>0</v>
      </c>
      <c r="TVC460" s="143">
        <f t="shared" si="369"/>
        <v>0</v>
      </c>
      <c r="TVD460" s="143">
        <f t="shared" si="369"/>
        <v>0</v>
      </c>
      <c r="TVE460" s="143">
        <f t="shared" si="369"/>
        <v>0</v>
      </c>
      <c r="TVF460" s="143">
        <f t="shared" si="369"/>
        <v>0</v>
      </c>
      <c r="TVG460" s="143">
        <f t="shared" si="369"/>
        <v>0</v>
      </c>
      <c r="TVH460" s="143">
        <f t="shared" si="369"/>
        <v>0</v>
      </c>
      <c r="TVI460" s="143">
        <f t="shared" si="369"/>
        <v>0</v>
      </c>
      <c r="TVJ460" s="143">
        <f t="shared" si="369"/>
        <v>0</v>
      </c>
      <c r="TVK460" s="143">
        <f t="shared" si="369"/>
        <v>0</v>
      </c>
      <c r="TVL460" s="143">
        <f t="shared" si="369"/>
        <v>0</v>
      </c>
      <c r="TVM460" s="143">
        <f t="shared" si="369"/>
        <v>0</v>
      </c>
      <c r="TVN460" s="143">
        <f t="shared" si="369"/>
        <v>0</v>
      </c>
      <c r="TVO460" s="143">
        <f t="shared" si="369"/>
        <v>0</v>
      </c>
      <c r="TVP460" s="143">
        <f t="shared" si="369"/>
        <v>0</v>
      </c>
      <c r="TVQ460" s="143">
        <f t="shared" si="369"/>
        <v>0</v>
      </c>
      <c r="TVR460" s="143">
        <f t="shared" si="369"/>
        <v>0</v>
      </c>
      <c r="TVS460" s="143">
        <f t="shared" si="369"/>
        <v>0</v>
      </c>
      <c r="TVT460" s="143">
        <f t="shared" si="369"/>
        <v>0</v>
      </c>
      <c r="TVU460" s="143">
        <f t="shared" si="369"/>
        <v>0</v>
      </c>
      <c r="TVV460" s="143">
        <f t="shared" si="369"/>
        <v>0</v>
      </c>
      <c r="TVW460" s="143">
        <f t="shared" si="369"/>
        <v>0</v>
      </c>
      <c r="TVX460" s="143">
        <f t="shared" si="369"/>
        <v>0</v>
      </c>
      <c r="TVY460" s="143">
        <f t="shared" si="369"/>
        <v>0</v>
      </c>
      <c r="TVZ460" s="143">
        <f t="shared" si="369"/>
        <v>0</v>
      </c>
      <c r="TWA460" s="143">
        <f t="shared" si="369"/>
        <v>0</v>
      </c>
      <c r="TWB460" s="143">
        <f t="shared" si="369"/>
        <v>0</v>
      </c>
      <c r="TWC460" s="143">
        <f t="shared" si="369"/>
        <v>0</v>
      </c>
      <c r="TWD460" s="143">
        <f t="shared" si="369"/>
        <v>0</v>
      </c>
      <c r="TWE460" s="143">
        <f t="shared" si="369"/>
        <v>0</v>
      </c>
      <c r="TWF460" s="143">
        <f t="shared" si="369"/>
        <v>0</v>
      </c>
      <c r="TWG460" s="143">
        <f t="shared" si="369"/>
        <v>0</v>
      </c>
      <c r="TWH460" s="143">
        <f t="shared" si="369"/>
        <v>0</v>
      </c>
      <c r="TWI460" s="143">
        <f t="shared" si="369"/>
        <v>0</v>
      </c>
      <c r="TWJ460" s="143">
        <f t="shared" si="369"/>
        <v>0</v>
      </c>
      <c r="TWK460" s="143">
        <f t="shared" si="369"/>
        <v>0</v>
      </c>
      <c r="TWL460" s="143">
        <f t="shared" si="369"/>
        <v>0</v>
      </c>
      <c r="TWM460" s="143">
        <f t="shared" si="369"/>
        <v>0</v>
      </c>
      <c r="TWN460" s="143">
        <f t="shared" si="369"/>
        <v>0</v>
      </c>
      <c r="TWO460" s="143">
        <f t="shared" si="369"/>
        <v>0</v>
      </c>
      <c r="TWP460" s="143">
        <f t="shared" si="369"/>
        <v>0</v>
      </c>
      <c r="TWQ460" s="143">
        <f t="shared" si="369"/>
        <v>0</v>
      </c>
      <c r="TWR460" s="143">
        <f t="shared" si="369"/>
        <v>0</v>
      </c>
      <c r="TWS460" s="143">
        <f t="shared" si="369"/>
        <v>0</v>
      </c>
      <c r="TWT460" s="143">
        <f t="shared" si="369"/>
        <v>0</v>
      </c>
      <c r="TWU460" s="143">
        <f t="shared" si="369"/>
        <v>0</v>
      </c>
      <c r="TWV460" s="143">
        <f t="shared" si="369"/>
        <v>0</v>
      </c>
      <c r="TWW460" s="143">
        <f t="shared" si="369"/>
        <v>0</v>
      </c>
      <c r="TWX460" s="143">
        <f t="shared" si="369"/>
        <v>0</v>
      </c>
      <c r="TWY460" s="143">
        <f t="shared" si="369"/>
        <v>0</v>
      </c>
      <c r="TWZ460" s="143">
        <f t="shared" si="369"/>
        <v>0</v>
      </c>
      <c r="TXA460" s="143">
        <f t="shared" si="369"/>
        <v>0</v>
      </c>
      <c r="TXB460" s="143">
        <f t="shared" si="369"/>
        <v>0</v>
      </c>
      <c r="TXC460" s="143">
        <f t="shared" si="369"/>
        <v>0</v>
      </c>
      <c r="TXD460" s="143">
        <f t="shared" si="369"/>
        <v>0</v>
      </c>
      <c r="TXE460" s="143">
        <f t="shared" ref="TXE460:TZP460" si="370">TXE436</f>
        <v>0</v>
      </c>
      <c r="TXF460" s="143">
        <f t="shared" si="370"/>
        <v>0</v>
      </c>
      <c r="TXG460" s="143">
        <f t="shared" si="370"/>
        <v>0</v>
      </c>
      <c r="TXH460" s="143">
        <f t="shared" si="370"/>
        <v>0</v>
      </c>
      <c r="TXI460" s="143">
        <f t="shared" si="370"/>
        <v>0</v>
      </c>
      <c r="TXJ460" s="143">
        <f t="shared" si="370"/>
        <v>0</v>
      </c>
      <c r="TXK460" s="143">
        <f t="shared" si="370"/>
        <v>0</v>
      </c>
      <c r="TXL460" s="143">
        <f t="shared" si="370"/>
        <v>0</v>
      </c>
      <c r="TXM460" s="143">
        <f t="shared" si="370"/>
        <v>0</v>
      </c>
      <c r="TXN460" s="143">
        <f t="shared" si="370"/>
        <v>0</v>
      </c>
      <c r="TXO460" s="143">
        <f t="shared" si="370"/>
        <v>0</v>
      </c>
      <c r="TXP460" s="143">
        <f t="shared" si="370"/>
        <v>0</v>
      </c>
      <c r="TXQ460" s="143">
        <f t="shared" si="370"/>
        <v>0</v>
      </c>
      <c r="TXR460" s="143">
        <f t="shared" si="370"/>
        <v>0</v>
      </c>
      <c r="TXS460" s="143">
        <f t="shared" si="370"/>
        <v>0</v>
      </c>
      <c r="TXT460" s="143">
        <f t="shared" si="370"/>
        <v>0</v>
      </c>
      <c r="TXU460" s="143">
        <f t="shared" si="370"/>
        <v>0</v>
      </c>
      <c r="TXV460" s="143">
        <f t="shared" si="370"/>
        <v>0</v>
      </c>
      <c r="TXW460" s="143">
        <f t="shared" si="370"/>
        <v>0</v>
      </c>
      <c r="TXX460" s="143">
        <f t="shared" si="370"/>
        <v>0</v>
      </c>
      <c r="TXY460" s="143">
        <f t="shared" si="370"/>
        <v>0</v>
      </c>
      <c r="TXZ460" s="143">
        <f t="shared" si="370"/>
        <v>0</v>
      </c>
      <c r="TYA460" s="143">
        <f t="shared" si="370"/>
        <v>0</v>
      </c>
      <c r="TYB460" s="143">
        <f t="shared" si="370"/>
        <v>0</v>
      </c>
      <c r="TYC460" s="143">
        <f t="shared" si="370"/>
        <v>0</v>
      </c>
      <c r="TYD460" s="143">
        <f t="shared" si="370"/>
        <v>0</v>
      </c>
      <c r="TYE460" s="143">
        <f t="shared" si="370"/>
        <v>0</v>
      </c>
      <c r="TYF460" s="143">
        <f t="shared" si="370"/>
        <v>0</v>
      </c>
      <c r="TYG460" s="143">
        <f t="shared" si="370"/>
        <v>0</v>
      </c>
      <c r="TYH460" s="143">
        <f t="shared" si="370"/>
        <v>0</v>
      </c>
      <c r="TYI460" s="143">
        <f t="shared" si="370"/>
        <v>0</v>
      </c>
      <c r="TYJ460" s="143">
        <f t="shared" si="370"/>
        <v>0</v>
      </c>
      <c r="TYK460" s="143">
        <f t="shared" si="370"/>
        <v>0</v>
      </c>
      <c r="TYL460" s="143">
        <f t="shared" si="370"/>
        <v>0</v>
      </c>
      <c r="TYM460" s="143">
        <f t="shared" si="370"/>
        <v>0</v>
      </c>
      <c r="TYN460" s="143">
        <f t="shared" si="370"/>
        <v>0</v>
      </c>
      <c r="TYO460" s="143">
        <f t="shared" si="370"/>
        <v>0</v>
      </c>
      <c r="TYP460" s="143">
        <f t="shared" si="370"/>
        <v>0</v>
      </c>
      <c r="TYQ460" s="143">
        <f t="shared" si="370"/>
        <v>0</v>
      </c>
      <c r="TYR460" s="143">
        <f t="shared" si="370"/>
        <v>0</v>
      </c>
      <c r="TYS460" s="143">
        <f t="shared" si="370"/>
        <v>0</v>
      </c>
      <c r="TYT460" s="143">
        <f t="shared" si="370"/>
        <v>0</v>
      </c>
      <c r="TYU460" s="143">
        <f t="shared" si="370"/>
        <v>0</v>
      </c>
      <c r="TYV460" s="143">
        <f t="shared" si="370"/>
        <v>0</v>
      </c>
      <c r="TYW460" s="143">
        <f t="shared" si="370"/>
        <v>0</v>
      </c>
      <c r="TYX460" s="143">
        <f t="shared" si="370"/>
        <v>0</v>
      </c>
      <c r="TYY460" s="143">
        <f t="shared" si="370"/>
        <v>0</v>
      </c>
      <c r="TYZ460" s="143">
        <f t="shared" si="370"/>
        <v>0</v>
      </c>
      <c r="TZA460" s="143">
        <f t="shared" si="370"/>
        <v>0</v>
      </c>
      <c r="TZB460" s="143">
        <f t="shared" si="370"/>
        <v>0</v>
      </c>
      <c r="TZC460" s="143">
        <f t="shared" si="370"/>
        <v>0</v>
      </c>
      <c r="TZD460" s="143">
        <f t="shared" si="370"/>
        <v>0</v>
      </c>
      <c r="TZE460" s="143">
        <f t="shared" si="370"/>
        <v>0</v>
      </c>
      <c r="TZF460" s="143">
        <f t="shared" si="370"/>
        <v>0</v>
      </c>
      <c r="TZG460" s="143">
        <f t="shared" si="370"/>
        <v>0</v>
      </c>
      <c r="TZH460" s="143">
        <f t="shared" si="370"/>
        <v>0</v>
      </c>
      <c r="TZI460" s="143">
        <f t="shared" si="370"/>
        <v>0</v>
      </c>
      <c r="TZJ460" s="143">
        <f t="shared" si="370"/>
        <v>0</v>
      </c>
      <c r="TZK460" s="143">
        <f t="shared" si="370"/>
        <v>0</v>
      </c>
      <c r="TZL460" s="143">
        <f t="shared" si="370"/>
        <v>0</v>
      </c>
      <c r="TZM460" s="143">
        <f t="shared" si="370"/>
        <v>0</v>
      </c>
      <c r="TZN460" s="143">
        <f t="shared" si="370"/>
        <v>0</v>
      </c>
      <c r="TZO460" s="143">
        <f t="shared" si="370"/>
        <v>0</v>
      </c>
      <c r="TZP460" s="143">
        <f t="shared" si="370"/>
        <v>0</v>
      </c>
      <c r="TZQ460" s="143">
        <f t="shared" ref="TZQ460:UCB460" si="371">TZQ436</f>
        <v>0</v>
      </c>
      <c r="TZR460" s="143">
        <f t="shared" si="371"/>
        <v>0</v>
      </c>
      <c r="TZS460" s="143">
        <f t="shared" si="371"/>
        <v>0</v>
      </c>
      <c r="TZT460" s="143">
        <f t="shared" si="371"/>
        <v>0</v>
      </c>
      <c r="TZU460" s="143">
        <f t="shared" si="371"/>
        <v>0</v>
      </c>
      <c r="TZV460" s="143">
        <f t="shared" si="371"/>
        <v>0</v>
      </c>
      <c r="TZW460" s="143">
        <f t="shared" si="371"/>
        <v>0</v>
      </c>
      <c r="TZX460" s="143">
        <f t="shared" si="371"/>
        <v>0</v>
      </c>
      <c r="TZY460" s="143">
        <f t="shared" si="371"/>
        <v>0</v>
      </c>
      <c r="TZZ460" s="143">
        <f t="shared" si="371"/>
        <v>0</v>
      </c>
      <c r="UAA460" s="143">
        <f t="shared" si="371"/>
        <v>0</v>
      </c>
      <c r="UAB460" s="143">
        <f t="shared" si="371"/>
        <v>0</v>
      </c>
      <c r="UAC460" s="143">
        <f t="shared" si="371"/>
        <v>0</v>
      </c>
      <c r="UAD460" s="143">
        <f t="shared" si="371"/>
        <v>0</v>
      </c>
      <c r="UAE460" s="143">
        <f t="shared" si="371"/>
        <v>0</v>
      </c>
      <c r="UAF460" s="143">
        <f t="shared" si="371"/>
        <v>0</v>
      </c>
      <c r="UAG460" s="143">
        <f t="shared" si="371"/>
        <v>0</v>
      </c>
      <c r="UAH460" s="143">
        <f t="shared" si="371"/>
        <v>0</v>
      </c>
      <c r="UAI460" s="143">
        <f t="shared" si="371"/>
        <v>0</v>
      </c>
      <c r="UAJ460" s="143">
        <f t="shared" si="371"/>
        <v>0</v>
      </c>
      <c r="UAK460" s="143">
        <f t="shared" si="371"/>
        <v>0</v>
      </c>
      <c r="UAL460" s="143">
        <f t="shared" si="371"/>
        <v>0</v>
      </c>
      <c r="UAM460" s="143">
        <f t="shared" si="371"/>
        <v>0</v>
      </c>
      <c r="UAN460" s="143">
        <f t="shared" si="371"/>
        <v>0</v>
      </c>
      <c r="UAO460" s="143">
        <f t="shared" si="371"/>
        <v>0</v>
      </c>
      <c r="UAP460" s="143">
        <f t="shared" si="371"/>
        <v>0</v>
      </c>
      <c r="UAQ460" s="143">
        <f t="shared" si="371"/>
        <v>0</v>
      </c>
      <c r="UAR460" s="143">
        <f t="shared" si="371"/>
        <v>0</v>
      </c>
      <c r="UAS460" s="143">
        <f t="shared" si="371"/>
        <v>0</v>
      </c>
      <c r="UAT460" s="143">
        <f t="shared" si="371"/>
        <v>0</v>
      </c>
      <c r="UAU460" s="143">
        <f t="shared" si="371"/>
        <v>0</v>
      </c>
      <c r="UAV460" s="143">
        <f t="shared" si="371"/>
        <v>0</v>
      </c>
      <c r="UAW460" s="143">
        <f t="shared" si="371"/>
        <v>0</v>
      </c>
      <c r="UAX460" s="143">
        <f t="shared" si="371"/>
        <v>0</v>
      </c>
      <c r="UAY460" s="143">
        <f t="shared" si="371"/>
        <v>0</v>
      </c>
      <c r="UAZ460" s="143">
        <f t="shared" si="371"/>
        <v>0</v>
      </c>
      <c r="UBA460" s="143">
        <f t="shared" si="371"/>
        <v>0</v>
      </c>
      <c r="UBB460" s="143">
        <f t="shared" si="371"/>
        <v>0</v>
      </c>
      <c r="UBC460" s="143">
        <f t="shared" si="371"/>
        <v>0</v>
      </c>
      <c r="UBD460" s="143">
        <f t="shared" si="371"/>
        <v>0</v>
      </c>
      <c r="UBE460" s="143">
        <f t="shared" si="371"/>
        <v>0</v>
      </c>
      <c r="UBF460" s="143">
        <f t="shared" si="371"/>
        <v>0</v>
      </c>
      <c r="UBG460" s="143">
        <f t="shared" si="371"/>
        <v>0</v>
      </c>
      <c r="UBH460" s="143">
        <f t="shared" si="371"/>
        <v>0</v>
      </c>
      <c r="UBI460" s="143">
        <f t="shared" si="371"/>
        <v>0</v>
      </c>
      <c r="UBJ460" s="143">
        <f t="shared" si="371"/>
        <v>0</v>
      </c>
      <c r="UBK460" s="143">
        <f t="shared" si="371"/>
        <v>0</v>
      </c>
      <c r="UBL460" s="143">
        <f t="shared" si="371"/>
        <v>0</v>
      </c>
      <c r="UBM460" s="143">
        <f t="shared" si="371"/>
        <v>0</v>
      </c>
      <c r="UBN460" s="143">
        <f t="shared" si="371"/>
        <v>0</v>
      </c>
      <c r="UBO460" s="143">
        <f t="shared" si="371"/>
        <v>0</v>
      </c>
      <c r="UBP460" s="143">
        <f t="shared" si="371"/>
        <v>0</v>
      </c>
      <c r="UBQ460" s="143">
        <f t="shared" si="371"/>
        <v>0</v>
      </c>
      <c r="UBR460" s="143">
        <f t="shared" si="371"/>
        <v>0</v>
      </c>
      <c r="UBS460" s="143">
        <f t="shared" si="371"/>
        <v>0</v>
      </c>
      <c r="UBT460" s="143">
        <f t="shared" si="371"/>
        <v>0</v>
      </c>
      <c r="UBU460" s="143">
        <f t="shared" si="371"/>
        <v>0</v>
      </c>
      <c r="UBV460" s="143">
        <f t="shared" si="371"/>
        <v>0</v>
      </c>
      <c r="UBW460" s="143">
        <f t="shared" si="371"/>
        <v>0</v>
      </c>
      <c r="UBX460" s="143">
        <f t="shared" si="371"/>
        <v>0</v>
      </c>
      <c r="UBY460" s="143">
        <f t="shared" si="371"/>
        <v>0</v>
      </c>
      <c r="UBZ460" s="143">
        <f t="shared" si="371"/>
        <v>0</v>
      </c>
      <c r="UCA460" s="143">
        <f t="shared" si="371"/>
        <v>0</v>
      </c>
      <c r="UCB460" s="143">
        <f t="shared" si="371"/>
        <v>0</v>
      </c>
      <c r="UCC460" s="143">
        <f t="shared" ref="UCC460:UEN460" si="372">UCC436</f>
        <v>0</v>
      </c>
      <c r="UCD460" s="143">
        <f t="shared" si="372"/>
        <v>0</v>
      </c>
      <c r="UCE460" s="143">
        <f t="shared" si="372"/>
        <v>0</v>
      </c>
      <c r="UCF460" s="143">
        <f t="shared" si="372"/>
        <v>0</v>
      </c>
      <c r="UCG460" s="143">
        <f t="shared" si="372"/>
        <v>0</v>
      </c>
      <c r="UCH460" s="143">
        <f t="shared" si="372"/>
        <v>0</v>
      </c>
      <c r="UCI460" s="143">
        <f t="shared" si="372"/>
        <v>0</v>
      </c>
      <c r="UCJ460" s="143">
        <f t="shared" si="372"/>
        <v>0</v>
      </c>
      <c r="UCK460" s="143">
        <f t="shared" si="372"/>
        <v>0</v>
      </c>
      <c r="UCL460" s="143">
        <f t="shared" si="372"/>
        <v>0</v>
      </c>
      <c r="UCM460" s="143">
        <f t="shared" si="372"/>
        <v>0</v>
      </c>
      <c r="UCN460" s="143">
        <f t="shared" si="372"/>
        <v>0</v>
      </c>
      <c r="UCO460" s="143">
        <f t="shared" si="372"/>
        <v>0</v>
      </c>
      <c r="UCP460" s="143">
        <f t="shared" si="372"/>
        <v>0</v>
      </c>
      <c r="UCQ460" s="143">
        <f t="shared" si="372"/>
        <v>0</v>
      </c>
      <c r="UCR460" s="143">
        <f t="shared" si="372"/>
        <v>0</v>
      </c>
      <c r="UCS460" s="143">
        <f t="shared" si="372"/>
        <v>0</v>
      </c>
      <c r="UCT460" s="143">
        <f t="shared" si="372"/>
        <v>0</v>
      </c>
      <c r="UCU460" s="143">
        <f t="shared" si="372"/>
        <v>0</v>
      </c>
      <c r="UCV460" s="143">
        <f t="shared" si="372"/>
        <v>0</v>
      </c>
      <c r="UCW460" s="143">
        <f t="shared" si="372"/>
        <v>0</v>
      </c>
      <c r="UCX460" s="143">
        <f t="shared" si="372"/>
        <v>0</v>
      </c>
      <c r="UCY460" s="143">
        <f t="shared" si="372"/>
        <v>0</v>
      </c>
      <c r="UCZ460" s="143">
        <f t="shared" si="372"/>
        <v>0</v>
      </c>
      <c r="UDA460" s="143">
        <f t="shared" si="372"/>
        <v>0</v>
      </c>
      <c r="UDB460" s="143">
        <f t="shared" si="372"/>
        <v>0</v>
      </c>
      <c r="UDC460" s="143">
        <f t="shared" si="372"/>
        <v>0</v>
      </c>
      <c r="UDD460" s="143">
        <f t="shared" si="372"/>
        <v>0</v>
      </c>
      <c r="UDE460" s="143">
        <f t="shared" si="372"/>
        <v>0</v>
      </c>
      <c r="UDF460" s="143">
        <f t="shared" si="372"/>
        <v>0</v>
      </c>
      <c r="UDG460" s="143">
        <f t="shared" si="372"/>
        <v>0</v>
      </c>
      <c r="UDH460" s="143">
        <f t="shared" si="372"/>
        <v>0</v>
      </c>
      <c r="UDI460" s="143">
        <f t="shared" si="372"/>
        <v>0</v>
      </c>
      <c r="UDJ460" s="143">
        <f t="shared" si="372"/>
        <v>0</v>
      </c>
      <c r="UDK460" s="143">
        <f t="shared" si="372"/>
        <v>0</v>
      </c>
      <c r="UDL460" s="143">
        <f t="shared" si="372"/>
        <v>0</v>
      </c>
      <c r="UDM460" s="143">
        <f t="shared" si="372"/>
        <v>0</v>
      </c>
      <c r="UDN460" s="143">
        <f t="shared" si="372"/>
        <v>0</v>
      </c>
      <c r="UDO460" s="143">
        <f t="shared" si="372"/>
        <v>0</v>
      </c>
      <c r="UDP460" s="143">
        <f t="shared" si="372"/>
        <v>0</v>
      </c>
      <c r="UDQ460" s="143">
        <f t="shared" si="372"/>
        <v>0</v>
      </c>
      <c r="UDR460" s="143">
        <f t="shared" si="372"/>
        <v>0</v>
      </c>
      <c r="UDS460" s="143">
        <f t="shared" si="372"/>
        <v>0</v>
      </c>
      <c r="UDT460" s="143">
        <f t="shared" si="372"/>
        <v>0</v>
      </c>
      <c r="UDU460" s="143">
        <f t="shared" si="372"/>
        <v>0</v>
      </c>
      <c r="UDV460" s="143">
        <f t="shared" si="372"/>
        <v>0</v>
      </c>
      <c r="UDW460" s="143">
        <f t="shared" si="372"/>
        <v>0</v>
      </c>
      <c r="UDX460" s="143">
        <f t="shared" si="372"/>
        <v>0</v>
      </c>
      <c r="UDY460" s="143">
        <f t="shared" si="372"/>
        <v>0</v>
      </c>
      <c r="UDZ460" s="143">
        <f t="shared" si="372"/>
        <v>0</v>
      </c>
      <c r="UEA460" s="143">
        <f t="shared" si="372"/>
        <v>0</v>
      </c>
      <c r="UEB460" s="143">
        <f t="shared" si="372"/>
        <v>0</v>
      </c>
      <c r="UEC460" s="143">
        <f t="shared" si="372"/>
        <v>0</v>
      </c>
      <c r="UED460" s="143">
        <f t="shared" si="372"/>
        <v>0</v>
      </c>
      <c r="UEE460" s="143">
        <f t="shared" si="372"/>
        <v>0</v>
      </c>
      <c r="UEF460" s="143">
        <f t="shared" si="372"/>
        <v>0</v>
      </c>
      <c r="UEG460" s="143">
        <f t="shared" si="372"/>
        <v>0</v>
      </c>
      <c r="UEH460" s="143">
        <f t="shared" si="372"/>
        <v>0</v>
      </c>
      <c r="UEI460" s="143">
        <f t="shared" si="372"/>
        <v>0</v>
      </c>
      <c r="UEJ460" s="143">
        <f t="shared" si="372"/>
        <v>0</v>
      </c>
      <c r="UEK460" s="143">
        <f t="shared" si="372"/>
        <v>0</v>
      </c>
      <c r="UEL460" s="143">
        <f t="shared" si="372"/>
        <v>0</v>
      </c>
      <c r="UEM460" s="143">
        <f t="shared" si="372"/>
        <v>0</v>
      </c>
      <c r="UEN460" s="143">
        <f t="shared" si="372"/>
        <v>0</v>
      </c>
      <c r="UEO460" s="143">
        <f t="shared" ref="UEO460:UGZ460" si="373">UEO436</f>
        <v>0</v>
      </c>
      <c r="UEP460" s="143">
        <f t="shared" si="373"/>
        <v>0</v>
      </c>
      <c r="UEQ460" s="143">
        <f t="shared" si="373"/>
        <v>0</v>
      </c>
      <c r="UER460" s="143">
        <f t="shared" si="373"/>
        <v>0</v>
      </c>
      <c r="UES460" s="143">
        <f t="shared" si="373"/>
        <v>0</v>
      </c>
      <c r="UET460" s="143">
        <f t="shared" si="373"/>
        <v>0</v>
      </c>
      <c r="UEU460" s="143">
        <f t="shared" si="373"/>
        <v>0</v>
      </c>
      <c r="UEV460" s="143">
        <f t="shared" si="373"/>
        <v>0</v>
      </c>
      <c r="UEW460" s="143">
        <f t="shared" si="373"/>
        <v>0</v>
      </c>
      <c r="UEX460" s="143">
        <f t="shared" si="373"/>
        <v>0</v>
      </c>
      <c r="UEY460" s="143">
        <f t="shared" si="373"/>
        <v>0</v>
      </c>
      <c r="UEZ460" s="143">
        <f t="shared" si="373"/>
        <v>0</v>
      </c>
      <c r="UFA460" s="143">
        <f t="shared" si="373"/>
        <v>0</v>
      </c>
      <c r="UFB460" s="143">
        <f t="shared" si="373"/>
        <v>0</v>
      </c>
      <c r="UFC460" s="143">
        <f t="shared" si="373"/>
        <v>0</v>
      </c>
      <c r="UFD460" s="143">
        <f t="shared" si="373"/>
        <v>0</v>
      </c>
      <c r="UFE460" s="143">
        <f t="shared" si="373"/>
        <v>0</v>
      </c>
      <c r="UFF460" s="143">
        <f t="shared" si="373"/>
        <v>0</v>
      </c>
      <c r="UFG460" s="143">
        <f t="shared" si="373"/>
        <v>0</v>
      </c>
      <c r="UFH460" s="143">
        <f t="shared" si="373"/>
        <v>0</v>
      </c>
      <c r="UFI460" s="143">
        <f t="shared" si="373"/>
        <v>0</v>
      </c>
      <c r="UFJ460" s="143">
        <f t="shared" si="373"/>
        <v>0</v>
      </c>
      <c r="UFK460" s="143">
        <f t="shared" si="373"/>
        <v>0</v>
      </c>
      <c r="UFL460" s="143">
        <f t="shared" si="373"/>
        <v>0</v>
      </c>
      <c r="UFM460" s="143">
        <f t="shared" si="373"/>
        <v>0</v>
      </c>
      <c r="UFN460" s="143">
        <f t="shared" si="373"/>
        <v>0</v>
      </c>
      <c r="UFO460" s="143">
        <f t="shared" si="373"/>
        <v>0</v>
      </c>
      <c r="UFP460" s="143">
        <f t="shared" si="373"/>
        <v>0</v>
      </c>
      <c r="UFQ460" s="143">
        <f t="shared" si="373"/>
        <v>0</v>
      </c>
      <c r="UFR460" s="143">
        <f t="shared" si="373"/>
        <v>0</v>
      </c>
      <c r="UFS460" s="143">
        <f t="shared" si="373"/>
        <v>0</v>
      </c>
      <c r="UFT460" s="143">
        <f t="shared" si="373"/>
        <v>0</v>
      </c>
      <c r="UFU460" s="143">
        <f t="shared" si="373"/>
        <v>0</v>
      </c>
      <c r="UFV460" s="143">
        <f t="shared" si="373"/>
        <v>0</v>
      </c>
      <c r="UFW460" s="143">
        <f t="shared" si="373"/>
        <v>0</v>
      </c>
      <c r="UFX460" s="143">
        <f t="shared" si="373"/>
        <v>0</v>
      </c>
      <c r="UFY460" s="143">
        <f t="shared" si="373"/>
        <v>0</v>
      </c>
      <c r="UFZ460" s="143">
        <f t="shared" si="373"/>
        <v>0</v>
      </c>
      <c r="UGA460" s="143">
        <f t="shared" si="373"/>
        <v>0</v>
      </c>
      <c r="UGB460" s="143">
        <f t="shared" si="373"/>
        <v>0</v>
      </c>
      <c r="UGC460" s="143">
        <f t="shared" si="373"/>
        <v>0</v>
      </c>
      <c r="UGD460" s="143">
        <f t="shared" si="373"/>
        <v>0</v>
      </c>
      <c r="UGE460" s="143">
        <f t="shared" si="373"/>
        <v>0</v>
      </c>
      <c r="UGF460" s="143">
        <f t="shared" si="373"/>
        <v>0</v>
      </c>
      <c r="UGG460" s="143">
        <f t="shared" si="373"/>
        <v>0</v>
      </c>
      <c r="UGH460" s="143">
        <f t="shared" si="373"/>
        <v>0</v>
      </c>
      <c r="UGI460" s="143">
        <f t="shared" si="373"/>
        <v>0</v>
      </c>
      <c r="UGJ460" s="143">
        <f t="shared" si="373"/>
        <v>0</v>
      </c>
      <c r="UGK460" s="143">
        <f t="shared" si="373"/>
        <v>0</v>
      </c>
      <c r="UGL460" s="143">
        <f t="shared" si="373"/>
        <v>0</v>
      </c>
      <c r="UGM460" s="143">
        <f t="shared" si="373"/>
        <v>0</v>
      </c>
      <c r="UGN460" s="143">
        <f t="shared" si="373"/>
        <v>0</v>
      </c>
      <c r="UGO460" s="143">
        <f t="shared" si="373"/>
        <v>0</v>
      </c>
      <c r="UGP460" s="143">
        <f t="shared" si="373"/>
        <v>0</v>
      </c>
      <c r="UGQ460" s="143">
        <f t="shared" si="373"/>
        <v>0</v>
      </c>
      <c r="UGR460" s="143">
        <f t="shared" si="373"/>
        <v>0</v>
      </c>
      <c r="UGS460" s="143">
        <f t="shared" si="373"/>
        <v>0</v>
      </c>
      <c r="UGT460" s="143">
        <f t="shared" si="373"/>
        <v>0</v>
      </c>
      <c r="UGU460" s="143">
        <f t="shared" si="373"/>
        <v>0</v>
      </c>
      <c r="UGV460" s="143">
        <f t="shared" si="373"/>
        <v>0</v>
      </c>
      <c r="UGW460" s="143">
        <f t="shared" si="373"/>
        <v>0</v>
      </c>
      <c r="UGX460" s="143">
        <f t="shared" si="373"/>
        <v>0</v>
      </c>
      <c r="UGY460" s="143">
        <f t="shared" si="373"/>
        <v>0</v>
      </c>
      <c r="UGZ460" s="143">
        <f t="shared" si="373"/>
        <v>0</v>
      </c>
      <c r="UHA460" s="143">
        <f t="shared" ref="UHA460:UJL460" si="374">UHA436</f>
        <v>0</v>
      </c>
      <c r="UHB460" s="143">
        <f t="shared" si="374"/>
        <v>0</v>
      </c>
      <c r="UHC460" s="143">
        <f t="shared" si="374"/>
        <v>0</v>
      </c>
      <c r="UHD460" s="143">
        <f t="shared" si="374"/>
        <v>0</v>
      </c>
      <c r="UHE460" s="143">
        <f t="shared" si="374"/>
        <v>0</v>
      </c>
      <c r="UHF460" s="143">
        <f t="shared" si="374"/>
        <v>0</v>
      </c>
      <c r="UHG460" s="143">
        <f t="shared" si="374"/>
        <v>0</v>
      </c>
      <c r="UHH460" s="143">
        <f t="shared" si="374"/>
        <v>0</v>
      </c>
      <c r="UHI460" s="143">
        <f t="shared" si="374"/>
        <v>0</v>
      </c>
      <c r="UHJ460" s="143">
        <f t="shared" si="374"/>
        <v>0</v>
      </c>
      <c r="UHK460" s="143">
        <f t="shared" si="374"/>
        <v>0</v>
      </c>
      <c r="UHL460" s="143">
        <f t="shared" si="374"/>
        <v>0</v>
      </c>
      <c r="UHM460" s="143">
        <f t="shared" si="374"/>
        <v>0</v>
      </c>
      <c r="UHN460" s="143">
        <f t="shared" si="374"/>
        <v>0</v>
      </c>
      <c r="UHO460" s="143">
        <f t="shared" si="374"/>
        <v>0</v>
      </c>
      <c r="UHP460" s="143">
        <f t="shared" si="374"/>
        <v>0</v>
      </c>
      <c r="UHQ460" s="143">
        <f t="shared" si="374"/>
        <v>0</v>
      </c>
      <c r="UHR460" s="143">
        <f t="shared" si="374"/>
        <v>0</v>
      </c>
      <c r="UHS460" s="143">
        <f t="shared" si="374"/>
        <v>0</v>
      </c>
      <c r="UHT460" s="143">
        <f t="shared" si="374"/>
        <v>0</v>
      </c>
      <c r="UHU460" s="143">
        <f t="shared" si="374"/>
        <v>0</v>
      </c>
      <c r="UHV460" s="143">
        <f t="shared" si="374"/>
        <v>0</v>
      </c>
      <c r="UHW460" s="143">
        <f t="shared" si="374"/>
        <v>0</v>
      </c>
      <c r="UHX460" s="143">
        <f t="shared" si="374"/>
        <v>0</v>
      </c>
      <c r="UHY460" s="143">
        <f t="shared" si="374"/>
        <v>0</v>
      </c>
      <c r="UHZ460" s="143">
        <f t="shared" si="374"/>
        <v>0</v>
      </c>
      <c r="UIA460" s="143">
        <f t="shared" si="374"/>
        <v>0</v>
      </c>
      <c r="UIB460" s="143">
        <f t="shared" si="374"/>
        <v>0</v>
      </c>
      <c r="UIC460" s="143">
        <f t="shared" si="374"/>
        <v>0</v>
      </c>
      <c r="UID460" s="143">
        <f t="shared" si="374"/>
        <v>0</v>
      </c>
      <c r="UIE460" s="143">
        <f t="shared" si="374"/>
        <v>0</v>
      </c>
      <c r="UIF460" s="143">
        <f t="shared" si="374"/>
        <v>0</v>
      </c>
      <c r="UIG460" s="143">
        <f t="shared" si="374"/>
        <v>0</v>
      </c>
      <c r="UIH460" s="143">
        <f t="shared" si="374"/>
        <v>0</v>
      </c>
      <c r="UII460" s="143">
        <f t="shared" si="374"/>
        <v>0</v>
      </c>
      <c r="UIJ460" s="143">
        <f t="shared" si="374"/>
        <v>0</v>
      </c>
      <c r="UIK460" s="143">
        <f t="shared" si="374"/>
        <v>0</v>
      </c>
      <c r="UIL460" s="143">
        <f t="shared" si="374"/>
        <v>0</v>
      </c>
      <c r="UIM460" s="143">
        <f t="shared" si="374"/>
        <v>0</v>
      </c>
      <c r="UIN460" s="143">
        <f t="shared" si="374"/>
        <v>0</v>
      </c>
      <c r="UIO460" s="143">
        <f t="shared" si="374"/>
        <v>0</v>
      </c>
      <c r="UIP460" s="143">
        <f t="shared" si="374"/>
        <v>0</v>
      </c>
      <c r="UIQ460" s="143">
        <f t="shared" si="374"/>
        <v>0</v>
      </c>
      <c r="UIR460" s="143">
        <f t="shared" si="374"/>
        <v>0</v>
      </c>
      <c r="UIS460" s="143">
        <f t="shared" si="374"/>
        <v>0</v>
      </c>
      <c r="UIT460" s="143">
        <f t="shared" si="374"/>
        <v>0</v>
      </c>
      <c r="UIU460" s="143">
        <f t="shared" si="374"/>
        <v>0</v>
      </c>
      <c r="UIV460" s="143">
        <f t="shared" si="374"/>
        <v>0</v>
      </c>
      <c r="UIW460" s="143">
        <f t="shared" si="374"/>
        <v>0</v>
      </c>
      <c r="UIX460" s="143">
        <f t="shared" si="374"/>
        <v>0</v>
      </c>
      <c r="UIY460" s="143">
        <f t="shared" si="374"/>
        <v>0</v>
      </c>
      <c r="UIZ460" s="143">
        <f t="shared" si="374"/>
        <v>0</v>
      </c>
      <c r="UJA460" s="143">
        <f t="shared" si="374"/>
        <v>0</v>
      </c>
      <c r="UJB460" s="143">
        <f t="shared" si="374"/>
        <v>0</v>
      </c>
      <c r="UJC460" s="143">
        <f t="shared" si="374"/>
        <v>0</v>
      </c>
      <c r="UJD460" s="143">
        <f t="shared" si="374"/>
        <v>0</v>
      </c>
      <c r="UJE460" s="143">
        <f t="shared" si="374"/>
        <v>0</v>
      </c>
      <c r="UJF460" s="143">
        <f t="shared" si="374"/>
        <v>0</v>
      </c>
      <c r="UJG460" s="143">
        <f t="shared" si="374"/>
        <v>0</v>
      </c>
      <c r="UJH460" s="143">
        <f t="shared" si="374"/>
        <v>0</v>
      </c>
      <c r="UJI460" s="143">
        <f t="shared" si="374"/>
        <v>0</v>
      </c>
      <c r="UJJ460" s="143">
        <f t="shared" si="374"/>
        <v>0</v>
      </c>
      <c r="UJK460" s="143">
        <f t="shared" si="374"/>
        <v>0</v>
      </c>
      <c r="UJL460" s="143">
        <f t="shared" si="374"/>
        <v>0</v>
      </c>
      <c r="UJM460" s="143">
        <f t="shared" ref="UJM460:ULX460" si="375">UJM436</f>
        <v>0</v>
      </c>
      <c r="UJN460" s="143">
        <f t="shared" si="375"/>
        <v>0</v>
      </c>
      <c r="UJO460" s="143">
        <f t="shared" si="375"/>
        <v>0</v>
      </c>
      <c r="UJP460" s="143">
        <f t="shared" si="375"/>
        <v>0</v>
      </c>
      <c r="UJQ460" s="143">
        <f t="shared" si="375"/>
        <v>0</v>
      </c>
      <c r="UJR460" s="143">
        <f t="shared" si="375"/>
        <v>0</v>
      </c>
      <c r="UJS460" s="143">
        <f t="shared" si="375"/>
        <v>0</v>
      </c>
      <c r="UJT460" s="143">
        <f t="shared" si="375"/>
        <v>0</v>
      </c>
      <c r="UJU460" s="143">
        <f t="shared" si="375"/>
        <v>0</v>
      </c>
      <c r="UJV460" s="143">
        <f t="shared" si="375"/>
        <v>0</v>
      </c>
      <c r="UJW460" s="143">
        <f t="shared" si="375"/>
        <v>0</v>
      </c>
      <c r="UJX460" s="143">
        <f t="shared" si="375"/>
        <v>0</v>
      </c>
      <c r="UJY460" s="143">
        <f t="shared" si="375"/>
        <v>0</v>
      </c>
      <c r="UJZ460" s="143">
        <f t="shared" si="375"/>
        <v>0</v>
      </c>
      <c r="UKA460" s="143">
        <f t="shared" si="375"/>
        <v>0</v>
      </c>
      <c r="UKB460" s="143">
        <f t="shared" si="375"/>
        <v>0</v>
      </c>
      <c r="UKC460" s="143">
        <f t="shared" si="375"/>
        <v>0</v>
      </c>
      <c r="UKD460" s="143">
        <f t="shared" si="375"/>
        <v>0</v>
      </c>
      <c r="UKE460" s="143">
        <f t="shared" si="375"/>
        <v>0</v>
      </c>
      <c r="UKF460" s="143">
        <f t="shared" si="375"/>
        <v>0</v>
      </c>
      <c r="UKG460" s="143">
        <f t="shared" si="375"/>
        <v>0</v>
      </c>
      <c r="UKH460" s="143">
        <f t="shared" si="375"/>
        <v>0</v>
      </c>
      <c r="UKI460" s="143">
        <f t="shared" si="375"/>
        <v>0</v>
      </c>
      <c r="UKJ460" s="143">
        <f t="shared" si="375"/>
        <v>0</v>
      </c>
      <c r="UKK460" s="143">
        <f t="shared" si="375"/>
        <v>0</v>
      </c>
      <c r="UKL460" s="143">
        <f t="shared" si="375"/>
        <v>0</v>
      </c>
      <c r="UKM460" s="143">
        <f t="shared" si="375"/>
        <v>0</v>
      </c>
      <c r="UKN460" s="143">
        <f t="shared" si="375"/>
        <v>0</v>
      </c>
      <c r="UKO460" s="143">
        <f t="shared" si="375"/>
        <v>0</v>
      </c>
      <c r="UKP460" s="143">
        <f t="shared" si="375"/>
        <v>0</v>
      </c>
      <c r="UKQ460" s="143">
        <f t="shared" si="375"/>
        <v>0</v>
      </c>
      <c r="UKR460" s="143">
        <f t="shared" si="375"/>
        <v>0</v>
      </c>
      <c r="UKS460" s="143">
        <f t="shared" si="375"/>
        <v>0</v>
      </c>
      <c r="UKT460" s="143">
        <f t="shared" si="375"/>
        <v>0</v>
      </c>
      <c r="UKU460" s="143">
        <f t="shared" si="375"/>
        <v>0</v>
      </c>
      <c r="UKV460" s="143">
        <f t="shared" si="375"/>
        <v>0</v>
      </c>
      <c r="UKW460" s="143">
        <f t="shared" si="375"/>
        <v>0</v>
      </c>
      <c r="UKX460" s="143">
        <f t="shared" si="375"/>
        <v>0</v>
      </c>
      <c r="UKY460" s="143">
        <f t="shared" si="375"/>
        <v>0</v>
      </c>
      <c r="UKZ460" s="143">
        <f t="shared" si="375"/>
        <v>0</v>
      </c>
      <c r="ULA460" s="143">
        <f t="shared" si="375"/>
        <v>0</v>
      </c>
      <c r="ULB460" s="143">
        <f t="shared" si="375"/>
        <v>0</v>
      </c>
      <c r="ULC460" s="143">
        <f t="shared" si="375"/>
        <v>0</v>
      </c>
      <c r="ULD460" s="143">
        <f t="shared" si="375"/>
        <v>0</v>
      </c>
      <c r="ULE460" s="143">
        <f t="shared" si="375"/>
        <v>0</v>
      </c>
      <c r="ULF460" s="143">
        <f t="shared" si="375"/>
        <v>0</v>
      </c>
      <c r="ULG460" s="143">
        <f t="shared" si="375"/>
        <v>0</v>
      </c>
      <c r="ULH460" s="143">
        <f t="shared" si="375"/>
        <v>0</v>
      </c>
      <c r="ULI460" s="143">
        <f t="shared" si="375"/>
        <v>0</v>
      </c>
      <c r="ULJ460" s="143">
        <f t="shared" si="375"/>
        <v>0</v>
      </c>
      <c r="ULK460" s="143">
        <f t="shared" si="375"/>
        <v>0</v>
      </c>
      <c r="ULL460" s="143">
        <f t="shared" si="375"/>
        <v>0</v>
      </c>
      <c r="ULM460" s="143">
        <f t="shared" si="375"/>
        <v>0</v>
      </c>
      <c r="ULN460" s="143">
        <f t="shared" si="375"/>
        <v>0</v>
      </c>
      <c r="ULO460" s="143">
        <f t="shared" si="375"/>
        <v>0</v>
      </c>
      <c r="ULP460" s="143">
        <f t="shared" si="375"/>
        <v>0</v>
      </c>
      <c r="ULQ460" s="143">
        <f t="shared" si="375"/>
        <v>0</v>
      </c>
      <c r="ULR460" s="143">
        <f t="shared" si="375"/>
        <v>0</v>
      </c>
      <c r="ULS460" s="143">
        <f t="shared" si="375"/>
        <v>0</v>
      </c>
      <c r="ULT460" s="143">
        <f t="shared" si="375"/>
        <v>0</v>
      </c>
      <c r="ULU460" s="143">
        <f t="shared" si="375"/>
        <v>0</v>
      </c>
      <c r="ULV460" s="143">
        <f t="shared" si="375"/>
        <v>0</v>
      </c>
      <c r="ULW460" s="143">
        <f t="shared" si="375"/>
        <v>0</v>
      </c>
      <c r="ULX460" s="143">
        <f t="shared" si="375"/>
        <v>0</v>
      </c>
      <c r="ULY460" s="143">
        <f t="shared" ref="ULY460:UOJ460" si="376">ULY436</f>
        <v>0</v>
      </c>
      <c r="ULZ460" s="143">
        <f t="shared" si="376"/>
        <v>0</v>
      </c>
      <c r="UMA460" s="143">
        <f t="shared" si="376"/>
        <v>0</v>
      </c>
      <c r="UMB460" s="143">
        <f t="shared" si="376"/>
        <v>0</v>
      </c>
      <c r="UMC460" s="143">
        <f t="shared" si="376"/>
        <v>0</v>
      </c>
      <c r="UMD460" s="143">
        <f t="shared" si="376"/>
        <v>0</v>
      </c>
      <c r="UME460" s="143">
        <f t="shared" si="376"/>
        <v>0</v>
      </c>
      <c r="UMF460" s="143">
        <f t="shared" si="376"/>
        <v>0</v>
      </c>
      <c r="UMG460" s="143">
        <f t="shared" si="376"/>
        <v>0</v>
      </c>
      <c r="UMH460" s="143">
        <f t="shared" si="376"/>
        <v>0</v>
      </c>
      <c r="UMI460" s="143">
        <f t="shared" si="376"/>
        <v>0</v>
      </c>
      <c r="UMJ460" s="143">
        <f t="shared" si="376"/>
        <v>0</v>
      </c>
      <c r="UMK460" s="143">
        <f t="shared" si="376"/>
        <v>0</v>
      </c>
      <c r="UML460" s="143">
        <f t="shared" si="376"/>
        <v>0</v>
      </c>
      <c r="UMM460" s="143">
        <f t="shared" si="376"/>
        <v>0</v>
      </c>
      <c r="UMN460" s="143">
        <f t="shared" si="376"/>
        <v>0</v>
      </c>
      <c r="UMO460" s="143">
        <f t="shared" si="376"/>
        <v>0</v>
      </c>
      <c r="UMP460" s="143">
        <f t="shared" si="376"/>
        <v>0</v>
      </c>
      <c r="UMQ460" s="143">
        <f t="shared" si="376"/>
        <v>0</v>
      </c>
      <c r="UMR460" s="143">
        <f t="shared" si="376"/>
        <v>0</v>
      </c>
      <c r="UMS460" s="143">
        <f t="shared" si="376"/>
        <v>0</v>
      </c>
      <c r="UMT460" s="143">
        <f t="shared" si="376"/>
        <v>0</v>
      </c>
      <c r="UMU460" s="143">
        <f t="shared" si="376"/>
        <v>0</v>
      </c>
      <c r="UMV460" s="143">
        <f t="shared" si="376"/>
        <v>0</v>
      </c>
      <c r="UMW460" s="143">
        <f t="shared" si="376"/>
        <v>0</v>
      </c>
      <c r="UMX460" s="143">
        <f t="shared" si="376"/>
        <v>0</v>
      </c>
      <c r="UMY460" s="143">
        <f t="shared" si="376"/>
        <v>0</v>
      </c>
      <c r="UMZ460" s="143">
        <f t="shared" si="376"/>
        <v>0</v>
      </c>
      <c r="UNA460" s="143">
        <f t="shared" si="376"/>
        <v>0</v>
      </c>
      <c r="UNB460" s="143">
        <f t="shared" si="376"/>
        <v>0</v>
      </c>
      <c r="UNC460" s="143">
        <f t="shared" si="376"/>
        <v>0</v>
      </c>
      <c r="UND460" s="143">
        <f t="shared" si="376"/>
        <v>0</v>
      </c>
      <c r="UNE460" s="143">
        <f t="shared" si="376"/>
        <v>0</v>
      </c>
      <c r="UNF460" s="143">
        <f t="shared" si="376"/>
        <v>0</v>
      </c>
      <c r="UNG460" s="143">
        <f t="shared" si="376"/>
        <v>0</v>
      </c>
      <c r="UNH460" s="143">
        <f t="shared" si="376"/>
        <v>0</v>
      </c>
      <c r="UNI460" s="143">
        <f t="shared" si="376"/>
        <v>0</v>
      </c>
      <c r="UNJ460" s="143">
        <f t="shared" si="376"/>
        <v>0</v>
      </c>
      <c r="UNK460" s="143">
        <f t="shared" si="376"/>
        <v>0</v>
      </c>
      <c r="UNL460" s="143">
        <f t="shared" si="376"/>
        <v>0</v>
      </c>
      <c r="UNM460" s="143">
        <f t="shared" si="376"/>
        <v>0</v>
      </c>
      <c r="UNN460" s="143">
        <f t="shared" si="376"/>
        <v>0</v>
      </c>
      <c r="UNO460" s="143">
        <f t="shared" si="376"/>
        <v>0</v>
      </c>
      <c r="UNP460" s="143">
        <f t="shared" si="376"/>
        <v>0</v>
      </c>
      <c r="UNQ460" s="143">
        <f t="shared" si="376"/>
        <v>0</v>
      </c>
      <c r="UNR460" s="143">
        <f t="shared" si="376"/>
        <v>0</v>
      </c>
      <c r="UNS460" s="143">
        <f t="shared" si="376"/>
        <v>0</v>
      </c>
      <c r="UNT460" s="143">
        <f t="shared" si="376"/>
        <v>0</v>
      </c>
      <c r="UNU460" s="143">
        <f t="shared" si="376"/>
        <v>0</v>
      </c>
      <c r="UNV460" s="143">
        <f t="shared" si="376"/>
        <v>0</v>
      </c>
      <c r="UNW460" s="143">
        <f t="shared" si="376"/>
        <v>0</v>
      </c>
      <c r="UNX460" s="143">
        <f t="shared" si="376"/>
        <v>0</v>
      </c>
      <c r="UNY460" s="143">
        <f t="shared" si="376"/>
        <v>0</v>
      </c>
      <c r="UNZ460" s="143">
        <f t="shared" si="376"/>
        <v>0</v>
      </c>
      <c r="UOA460" s="143">
        <f t="shared" si="376"/>
        <v>0</v>
      </c>
      <c r="UOB460" s="143">
        <f t="shared" si="376"/>
        <v>0</v>
      </c>
      <c r="UOC460" s="143">
        <f t="shared" si="376"/>
        <v>0</v>
      </c>
      <c r="UOD460" s="143">
        <f t="shared" si="376"/>
        <v>0</v>
      </c>
      <c r="UOE460" s="143">
        <f t="shared" si="376"/>
        <v>0</v>
      </c>
      <c r="UOF460" s="143">
        <f t="shared" si="376"/>
        <v>0</v>
      </c>
      <c r="UOG460" s="143">
        <f t="shared" si="376"/>
        <v>0</v>
      </c>
      <c r="UOH460" s="143">
        <f t="shared" si="376"/>
        <v>0</v>
      </c>
      <c r="UOI460" s="143">
        <f t="shared" si="376"/>
        <v>0</v>
      </c>
      <c r="UOJ460" s="143">
        <f t="shared" si="376"/>
        <v>0</v>
      </c>
      <c r="UOK460" s="143">
        <f t="shared" ref="UOK460:UQV460" si="377">UOK436</f>
        <v>0</v>
      </c>
      <c r="UOL460" s="143">
        <f t="shared" si="377"/>
        <v>0</v>
      </c>
      <c r="UOM460" s="143">
        <f t="shared" si="377"/>
        <v>0</v>
      </c>
      <c r="UON460" s="143">
        <f t="shared" si="377"/>
        <v>0</v>
      </c>
      <c r="UOO460" s="143">
        <f t="shared" si="377"/>
        <v>0</v>
      </c>
      <c r="UOP460" s="143">
        <f t="shared" si="377"/>
        <v>0</v>
      </c>
      <c r="UOQ460" s="143">
        <f t="shared" si="377"/>
        <v>0</v>
      </c>
      <c r="UOR460" s="143">
        <f t="shared" si="377"/>
        <v>0</v>
      </c>
      <c r="UOS460" s="143">
        <f t="shared" si="377"/>
        <v>0</v>
      </c>
      <c r="UOT460" s="143">
        <f t="shared" si="377"/>
        <v>0</v>
      </c>
      <c r="UOU460" s="143">
        <f t="shared" si="377"/>
        <v>0</v>
      </c>
      <c r="UOV460" s="143">
        <f t="shared" si="377"/>
        <v>0</v>
      </c>
      <c r="UOW460" s="143">
        <f t="shared" si="377"/>
        <v>0</v>
      </c>
      <c r="UOX460" s="143">
        <f t="shared" si="377"/>
        <v>0</v>
      </c>
      <c r="UOY460" s="143">
        <f t="shared" si="377"/>
        <v>0</v>
      </c>
      <c r="UOZ460" s="143">
        <f t="shared" si="377"/>
        <v>0</v>
      </c>
      <c r="UPA460" s="143">
        <f t="shared" si="377"/>
        <v>0</v>
      </c>
      <c r="UPB460" s="143">
        <f t="shared" si="377"/>
        <v>0</v>
      </c>
      <c r="UPC460" s="143">
        <f t="shared" si="377"/>
        <v>0</v>
      </c>
      <c r="UPD460" s="143">
        <f t="shared" si="377"/>
        <v>0</v>
      </c>
      <c r="UPE460" s="143">
        <f t="shared" si="377"/>
        <v>0</v>
      </c>
      <c r="UPF460" s="143">
        <f t="shared" si="377"/>
        <v>0</v>
      </c>
      <c r="UPG460" s="143">
        <f t="shared" si="377"/>
        <v>0</v>
      </c>
      <c r="UPH460" s="143">
        <f t="shared" si="377"/>
        <v>0</v>
      </c>
      <c r="UPI460" s="143">
        <f t="shared" si="377"/>
        <v>0</v>
      </c>
      <c r="UPJ460" s="143">
        <f t="shared" si="377"/>
        <v>0</v>
      </c>
      <c r="UPK460" s="143">
        <f t="shared" si="377"/>
        <v>0</v>
      </c>
      <c r="UPL460" s="143">
        <f t="shared" si="377"/>
        <v>0</v>
      </c>
      <c r="UPM460" s="143">
        <f t="shared" si="377"/>
        <v>0</v>
      </c>
      <c r="UPN460" s="143">
        <f t="shared" si="377"/>
        <v>0</v>
      </c>
      <c r="UPO460" s="143">
        <f t="shared" si="377"/>
        <v>0</v>
      </c>
      <c r="UPP460" s="143">
        <f t="shared" si="377"/>
        <v>0</v>
      </c>
      <c r="UPQ460" s="143">
        <f t="shared" si="377"/>
        <v>0</v>
      </c>
      <c r="UPR460" s="143">
        <f t="shared" si="377"/>
        <v>0</v>
      </c>
      <c r="UPS460" s="143">
        <f t="shared" si="377"/>
        <v>0</v>
      </c>
      <c r="UPT460" s="143">
        <f t="shared" si="377"/>
        <v>0</v>
      </c>
      <c r="UPU460" s="143">
        <f t="shared" si="377"/>
        <v>0</v>
      </c>
      <c r="UPV460" s="143">
        <f t="shared" si="377"/>
        <v>0</v>
      </c>
      <c r="UPW460" s="143">
        <f t="shared" si="377"/>
        <v>0</v>
      </c>
      <c r="UPX460" s="143">
        <f t="shared" si="377"/>
        <v>0</v>
      </c>
      <c r="UPY460" s="143">
        <f t="shared" si="377"/>
        <v>0</v>
      </c>
      <c r="UPZ460" s="143">
        <f t="shared" si="377"/>
        <v>0</v>
      </c>
      <c r="UQA460" s="143">
        <f t="shared" si="377"/>
        <v>0</v>
      </c>
      <c r="UQB460" s="143">
        <f t="shared" si="377"/>
        <v>0</v>
      </c>
      <c r="UQC460" s="143">
        <f t="shared" si="377"/>
        <v>0</v>
      </c>
      <c r="UQD460" s="143">
        <f t="shared" si="377"/>
        <v>0</v>
      </c>
      <c r="UQE460" s="143">
        <f t="shared" si="377"/>
        <v>0</v>
      </c>
      <c r="UQF460" s="143">
        <f t="shared" si="377"/>
        <v>0</v>
      </c>
      <c r="UQG460" s="143">
        <f t="shared" si="377"/>
        <v>0</v>
      </c>
      <c r="UQH460" s="143">
        <f t="shared" si="377"/>
        <v>0</v>
      </c>
      <c r="UQI460" s="143">
        <f t="shared" si="377"/>
        <v>0</v>
      </c>
      <c r="UQJ460" s="143">
        <f t="shared" si="377"/>
        <v>0</v>
      </c>
      <c r="UQK460" s="143">
        <f t="shared" si="377"/>
        <v>0</v>
      </c>
      <c r="UQL460" s="143">
        <f t="shared" si="377"/>
        <v>0</v>
      </c>
      <c r="UQM460" s="143">
        <f t="shared" si="377"/>
        <v>0</v>
      </c>
      <c r="UQN460" s="143">
        <f t="shared" si="377"/>
        <v>0</v>
      </c>
      <c r="UQO460" s="143">
        <f t="shared" si="377"/>
        <v>0</v>
      </c>
      <c r="UQP460" s="143">
        <f t="shared" si="377"/>
        <v>0</v>
      </c>
      <c r="UQQ460" s="143">
        <f t="shared" si="377"/>
        <v>0</v>
      </c>
      <c r="UQR460" s="143">
        <f t="shared" si="377"/>
        <v>0</v>
      </c>
      <c r="UQS460" s="143">
        <f t="shared" si="377"/>
        <v>0</v>
      </c>
      <c r="UQT460" s="143">
        <f t="shared" si="377"/>
        <v>0</v>
      </c>
      <c r="UQU460" s="143">
        <f t="shared" si="377"/>
        <v>0</v>
      </c>
      <c r="UQV460" s="143">
        <f t="shared" si="377"/>
        <v>0</v>
      </c>
      <c r="UQW460" s="143">
        <f t="shared" ref="UQW460:UTH460" si="378">UQW436</f>
        <v>0</v>
      </c>
      <c r="UQX460" s="143">
        <f t="shared" si="378"/>
        <v>0</v>
      </c>
      <c r="UQY460" s="143">
        <f t="shared" si="378"/>
        <v>0</v>
      </c>
      <c r="UQZ460" s="143">
        <f t="shared" si="378"/>
        <v>0</v>
      </c>
      <c r="URA460" s="143">
        <f t="shared" si="378"/>
        <v>0</v>
      </c>
      <c r="URB460" s="143">
        <f t="shared" si="378"/>
        <v>0</v>
      </c>
      <c r="URC460" s="143">
        <f t="shared" si="378"/>
        <v>0</v>
      </c>
      <c r="URD460" s="143">
        <f t="shared" si="378"/>
        <v>0</v>
      </c>
      <c r="URE460" s="143">
        <f t="shared" si="378"/>
        <v>0</v>
      </c>
      <c r="URF460" s="143">
        <f t="shared" si="378"/>
        <v>0</v>
      </c>
      <c r="URG460" s="143">
        <f t="shared" si="378"/>
        <v>0</v>
      </c>
      <c r="URH460" s="143">
        <f t="shared" si="378"/>
        <v>0</v>
      </c>
      <c r="URI460" s="143">
        <f t="shared" si="378"/>
        <v>0</v>
      </c>
      <c r="URJ460" s="143">
        <f t="shared" si="378"/>
        <v>0</v>
      </c>
      <c r="URK460" s="143">
        <f t="shared" si="378"/>
        <v>0</v>
      </c>
      <c r="URL460" s="143">
        <f t="shared" si="378"/>
        <v>0</v>
      </c>
      <c r="URM460" s="143">
        <f t="shared" si="378"/>
        <v>0</v>
      </c>
      <c r="URN460" s="143">
        <f t="shared" si="378"/>
        <v>0</v>
      </c>
      <c r="URO460" s="143">
        <f t="shared" si="378"/>
        <v>0</v>
      </c>
      <c r="URP460" s="143">
        <f t="shared" si="378"/>
        <v>0</v>
      </c>
      <c r="URQ460" s="143">
        <f t="shared" si="378"/>
        <v>0</v>
      </c>
      <c r="URR460" s="143">
        <f t="shared" si="378"/>
        <v>0</v>
      </c>
      <c r="URS460" s="143">
        <f t="shared" si="378"/>
        <v>0</v>
      </c>
      <c r="URT460" s="143">
        <f t="shared" si="378"/>
        <v>0</v>
      </c>
      <c r="URU460" s="143">
        <f t="shared" si="378"/>
        <v>0</v>
      </c>
      <c r="URV460" s="143">
        <f t="shared" si="378"/>
        <v>0</v>
      </c>
      <c r="URW460" s="143">
        <f t="shared" si="378"/>
        <v>0</v>
      </c>
      <c r="URX460" s="143">
        <f t="shared" si="378"/>
        <v>0</v>
      </c>
      <c r="URY460" s="143">
        <f t="shared" si="378"/>
        <v>0</v>
      </c>
      <c r="URZ460" s="143">
        <f t="shared" si="378"/>
        <v>0</v>
      </c>
      <c r="USA460" s="143">
        <f t="shared" si="378"/>
        <v>0</v>
      </c>
      <c r="USB460" s="143">
        <f t="shared" si="378"/>
        <v>0</v>
      </c>
      <c r="USC460" s="143">
        <f t="shared" si="378"/>
        <v>0</v>
      </c>
      <c r="USD460" s="143">
        <f t="shared" si="378"/>
        <v>0</v>
      </c>
      <c r="USE460" s="143">
        <f t="shared" si="378"/>
        <v>0</v>
      </c>
      <c r="USF460" s="143">
        <f t="shared" si="378"/>
        <v>0</v>
      </c>
      <c r="USG460" s="143">
        <f t="shared" si="378"/>
        <v>0</v>
      </c>
      <c r="USH460" s="143">
        <f t="shared" si="378"/>
        <v>0</v>
      </c>
      <c r="USI460" s="143">
        <f t="shared" si="378"/>
        <v>0</v>
      </c>
      <c r="USJ460" s="143">
        <f t="shared" si="378"/>
        <v>0</v>
      </c>
      <c r="USK460" s="143">
        <f t="shared" si="378"/>
        <v>0</v>
      </c>
      <c r="USL460" s="143">
        <f t="shared" si="378"/>
        <v>0</v>
      </c>
      <c r="USM460" s="143">
        <f t="shared" si="378"/>
        <v>0</v>
      </c>
      <c r="USN460" s="143">
        <f t="shared" si="378"/>
        <v>0</v>
      </c>
      <c r="USO460" s="143">
        <f t="shared" si="378"/>
        <v>0</v>
      </c>
      <c r="USP460" s="143">
        <f t="shared" si="378"/>
        <v>0</v>
      </c>
      <c r="USQ460" s="143">
        <f t="shared" si="378"/>
        <v>0</v>
      </c>
      <c r="USR460" s="143">
        <f t="shared" si="378"/>
        <v>0</v>
      </c>
      <c r="USS460" s="143">
        <f t="shared" si="378"/>
        <v>0</v>
      </c>
      <c r="UST460" s="143">
        <f t="shared" si="378"/>
        <v>0</v>
      </c>
      <c r="USU460" s="143">
        <f t="shared" si="378"/>
        <v>0</v>
      </c>
      <c r="USV460" s="143">
        <f t="shared" si="378"/>
        <v>0</v>
      </c>
      <c r="USW460" s="143">
        <f t="shared" si="378"/>
        <v>0</v>
      </c>
      <c r="USX460" s="143">
        <f t="shared" si="378"/>
        <v>0</v>
      </c>
      <c r="USY460" s="143">
        <f t="shared" si="378"/>
        <v>0</v>
      </c>
      <c r="USZ460" s="143">
        <f t="shared" si="378"/>
        <v>0</v>
      </c>
      <c r="UTA460" s="143">
        <f t="shared" si="378"/>
        <v>0</v>
      </c>
      <c r="UTB460" s="143">
        <f t="shared" si="378"/>
        <v>0</v>
      </c>
      <c r="UTC460" s="143">
        <f t="shared" si="378"/>
        <v>0</v>
      </c>
      <c r="UTD460" s="143">
        <f t="shared" si="378"/>
        <v>0</v>
      </c>
      <c r="UTE460" s="143">
        <f t="shared" si="378"/>
        <v>0</v>
      </c>
      <c r="UTF460" s="143">
        <f t="shared" si="378"/>
        <v>0</v>
      </c>
      <c r="UTG460" s="143">
        <f t="shared" si="378"/>
        <v>0</v>
      </c>
      <c r="UTH460" s="143">
        <f t="shared" si="378"/>
        <v>0</v>
      </c>
      <c r="UTI460" s="143">
        <f t="shared" ref="UTI460:UVT460" si="379">UTI436</f>
        <v>0</v>
      </c>
      <c r="UTJ460" s="143">
        <f t="shared" si="379"/>
        <v>0</v>
      </c>
      <c r="UTK460" s="143">
        <f t="shared" si="379"/>
        <v>0</v>
      </c>
      <c r="UTL460" s="143">
        <f t="shared" si="379"/>
        <v>0</v>
      </c>
      <c r="UTM460" s="143">
        <f t="shared" si="379"/>
        <v>0</v>
      </c>
      <c r="UTN460" s="143">
        <f t="shared" si="379"/>
        <v>0</v>
      </c>
      <c r="UTO460" s="143">
        <f t="shared" si="379"/>
        <v>0</v>
      </c>
      <c r="UTP460" s="143">
        <f t="shared" si="379"/>
        <v>0</v>
      </c>
      <c r="UTQ460" s="143">
        <f t="shared" si="379"/>
        <v>0</v>
      </c>
      <c r="UTR460" s="143">
        <f t="shared" si="379"/>
        <v>0</v>
      </c>
      <c r="UTS460" s="143">
        <f t="shared" si="379"/>
        <v>0</v>
      </c>
      <c r="UTT460" s="143">
        <f t="shared" si="379"/>
        <v>0</v>
      </c>
      <c r="UTU460" s="143">
        <f t="shared" si="379"/>
        <v>0</v>
      </c>
      <c r="UTV460" s="143">
        <f t="shared" si="379"/>
        <v>0</v>
      </c>
      <c r="UTW460" s="143">
        <f t="shared" si="379"/>
        <v>0</v>
      </c>
      <c r="UTX460" s="143">
        <f t="shared" si="379"/>
        <v>0</v>
      </c>
      <c r="UTY460" s="143">
        <f t="shared" si="379"/>
        <v>0</v>
      </c>
      <c r="UTZ460" s="143">
        <f t="shared" si="379"/>
        <v>0</v>
      </c>
      <c r="UUA460" s="143">
        <f t="shared" si="379"/>
        <v>0</v>
      </c>
      <c r="UUB460" s="143">
        <f t="shared" si="379"/>
        <v>0</v>
      </c>
      <c r="UUC460" s="143">
        <f t="shared" si="379"/>
        <v>0</v>
      </c>
      <c r="UUD460" s="143">
        <f t="shared" si="379"/>
        <v>0</v>
      </c>
      <c r="UUE460" s="143">
        <f t="shared" si="379"/>
        <v>0</v>
      </c>
      <c r="UUF460" s="143">
        <f t="shared" si="379"/>
        <v>0</v>
      </c>
      <c r="UUG460" s="143">
        <f t="shared" si="379"/>
        <v>0</v>
      </c>
      <c r="UUH460" s="143">
        <f t="shared" si="379"/>
        <v>0</v>
      </c>
      <c r="UUI460" s="143">
        <f t="shared" si="379"/>
        <v>0</v>
      </c>
      <c r="UUJ460" s="143">
        <f t="shared" si="379"/>
        <v>0</v>
      </c>
      <c r="UUK460" s="143">
        <f t="shared" si="379"/>
        <v>0</v>
      </c>
      <c r="UUL460" s="143">
        <f t="shared" si="379"/>
        <v>0</v>
      </c>
      <c r="UUM460" s="143">
        <f t="shared" si="379"/>
        <v>0</v>
      </c>
      <c r="UUN460" s="143">
        <f t="shared" si="379"/>
        <v>0</v>
      </c>
      <c r="UUO460" s="143">
        <f t="shared" si="379"/>
        <v>0</v>
      </c>
      <c r="UUP460" s="143">
        <f t="shared" si="379"/>
        <v>0</v>
      </c>
      <c r="UUQ460" s="143">
        <f t="shared" si="379"/>
        <v>0</v>
      </c>
      <c r="UUR460" s="143">
        <f t="shared" si="379"/>
        <v>0</v>
      </c>
      <c r="UUS460" s="143">
        <f t="shared" si="379"/>
        <v>0</v>
      </c>
      <c r="UUT460" s="143">
        <f t="shared" si="379"/>
        <v>0</v>
      </c>
      <c r="UUU460" s="143">
        <f t="shared" si="379"/>
        <v>0</v>
      </c>
      <c r="UUV460" s="143">
        <f t="shared" si="379"/>
        <v>0</v>
      </c>
      <c r="UUW460" s="143">
        <f t="shared" si="379"/>
        <v>0</v>
      </c>
      <c r="UUX460" s="143">
        <f t="shared" si="379"/>
        <v>0</v>
      </c>
      <c r="UUY460" s="143">
        <f t="shared" si="379"/>
        <v>0</v>
      </c>
      <c r="UUZ460" s="143">
        <f t="shared" si="379"/>
        <v>0</v>
      </c>
      <c r="UVA460" s="143">
        <f t="shared" si="379"/>
        <v>0</v>
      </c>
      <c r="UVB460" s="143">
        <f t="shared" si="379"/>
        <v>0</v>
      </c>
      <c r="UVC460" s="143">
        <f t="shared" si="379"/>
        <v>0</v>
      </c>
      <c r="UVD460" s="143">
        <f t="shared" si="379"/>
        <v>0</v>
      </c>
      <c r="UVE460" s="143">
        <f t="shared" si="379"/>
        <v>0</v>
      </c>
      <c r="UVF460" s="143">
        <f t="shared" si="379"/>
        <v>0</v>
      </c>
      <c r="UVG460" s="143">
        <f t="shared" si="379"/>
        <v>0</v>
      </c>
      <c r="UVH460" s="143">
        <f t="shared" si="379"/>
        <v>0</v>
      </c>
      <c r="UVI460" s="143">
        <f t="shared" si="379"/>
        <v>0</v>
      </c>
      <c r="UVJ460" s="143">
        <f t="shared" si="379"/>
        <v>0</v>
      </c>
      <c r="UVK460" s="143">
        <f t="shared" si="379"/>
        <v>0</v>
      </c>
      <c r="UVL460" s="143">
        <f t="shared" si="379"/>
        <v>0</v>
      </c>
      <c r="UVM460" s="143">
        <f t="shared" si="379"/>
        <v>0</v>
      </c>
      <c r="UVN460" s="143">
        <f t="shared" si="379"/>
        <v>0</v>
      </c>
      <c r="UVO460" s="143">
        <f t="shared" si="379"/>
        <v>0</v>
      </c>
      <c r="UVP460" s="143">
        <f t="shared" si="379"/>
        <v>0</v>
      </c>
      <c r="UVQ460" s="143">
        <f t="shared" si="379"/>
        <v>0</v>
      </c>
      <c r="UVR460" s="143">
        <f t="shared" si="379"/>
        <v>0</v>
      </c>
      <c r="UVS460" s="143">
        <f t="shared" si="379"/>
        <v>0</v>
      </c>
      <c r="UVT460" s="143">
        <f t="shared" si="379"/>
        <v>0</v>
      </c>
      <c r="UVU460" s="143">
        <f t="shared" ref="UVU460:UYF460" si="380">UVU436</f>
        <v>0</v>
      </c>
      <c r="UVV460" s="143">
        <f t="shared" si="380"/>
        <v>0</v>
      </c>
      <c r="UVW460" s="143">
        <f t="shared" si="380"/>
        <v>0</v>
      </c>
      <c r="UVX460" s="143">
        <f t="shared" si="380"/>
        <v>0</v>
      </c>
      <c r="UVY460" s="143">
        <f t="shared" si="380"/>
        <v>0</v>
      </c>
      <c r="UVZ460" s="143">
        <f t="shared" si="380"/>
        <v>0</v>
      </c>
      <c r="UWA460" s="143">
        <f t="shared" si="380"/>
        <v>0</v>
      </c>
      <c r="UWB460" s="143">
        <f t="shared" si="380"/>
        <v>0</v>
      </c>
      <c r="UWC460" s="143">
        <f t="shared" si="380"/>
        <v>0</v>
      </c>
      <c r="UWD460" s="143">
        <f t="shared" si="380"/>
        <v>0</v>
      </c>
      <c r="UWE460" s="143">
        <f t="shared" si="380"/>
        <v>0</v>
      </c>
      <c r="UWF460" s="143">
        <f t="shared" si="380"/>
        <v>0</v>
      </c>
      <c r="UWG460" s="143">
        <f t="shared" si="380"/>
        <v>0</v>
      </c>
      <c r="UWH460" s="143">
        <f t="shared" si="380"/>
        <v>0</v>
      </c>
      <c r="UWI460" s="143">
        <f t="shared" si="380"/>
        <v>0</v>
      </c>
      <c r="UWJ460" s="143">
        <f t="shared" si="380"/>
        <v>0</v>
      </c>
      <c r="UWK460" s="143">
        <f t="shared" si="380"/>
        <v>0</v>
      </c>
      <c r="UWL460" s="143">
        <f t="shared" si="380"/>
        <v>0</v>
      </c>
      <c r="UWM460" s="143">
        <f t="shared" si="380"/>
        <v>0</v>
      </c>
      <c r="UWN460" s="143">
        <f t="shared" si="380"/>
        <v>0</v>
      </c>
      <c r="UWO460" s="143">
        <f t="shared" si="380"/>
        <v>0</v>
      </c>
      <c r="UWP460" s="143">
        <f t="shared" si="380"/>
        <v>0</v>
      </c>
      <c r="UWQ460" s="143">
        <f t="shared" si="380"/>
        <v>0</v>
      </c>
      <c r="UWR460" s="143">
        <f t="shared" si="380"/>
        <v>0</v>
      </c>
      <c r="UWS460" s="143">
        <f t="shared" si="380"/>
        <v>0</v>
      </c>
      <c r="UWT460" s="143">
        <f t="shared" si="380"/>
        <v>0</v>
      </c>
      <c r="UWU460" s="143">
        <f t="shared" si="380"/>
        <v>0</v>
      </c>
      <c r="UWV460" s="143">
        <f t="shared" si="380"/>
        <v>0</v>
      </c>
      <c r="UWW460" s="143">
        <f t="shared" si="380"/>
        <v>0</v>
      </c>
      <c r="UWX460" s="143">
        <f t="shared" si="380"/>
        <v>0</v>
      </c>
      <c r="UWY460" s="143">
        <f t="shared" si="380"/>
        <v>0</v>
      </c>
      <c r="UWZ460" s="143">
        <f t="shared" si="380"/>
        <v>0</v>
      </c>
      <c r="UXA460" s="143">
        <f t="shared" si="380"/>
        <v>0</v>
      </c>
      <c r="UXB460" s="143">
        <f t="shared" si="380"/>
        <v>0</v>
      </c>
      <c r="UXC460" s="143">
        <f t="shared" si="380"/>
        <v>0</v>
      </c>
      <c r="UXD460" s="143">
        <f t="shared" si="380"/>
        <v>0</v>
      </c>
      <c r="UXE460" s="143">
        <f t="shared" si="380"/>
        <v>0</v>
      </c>
      <c r="UXF460" s="143">
        <f t="shared" si="380"/>
        <v>0</v>
      </c>
      <c r="UXG460" s="143">
        <f t="shared" si="380"/>
        <v>0</v>
      </c>
      <c r="UXH460" s="143">
        <f t="shared" si="380"/>
        <v>0</v>
      </c>
      <c r="UXI460" s="143">
        <f t="shared" si="380"/>
        <v>0</v>
      </c>
      <c r="UXJ460" s="143">
        <f t="shared" si="380"/>
        <v>0</v>
      </c>
      <c r="UXK460" s="143">
        <f t="shared" si="380"/>
        <v>0</v>
      </c>
      <c r="UXL460" s="143">
        <f t="shared" si="380"/>
        <v>0</v>
      </c>
      <c r="UXM460" s="143">
        <f t="shared" si="380"/>
        <v>0</v>
      </c>
      <c r="UXN460" s="143">
        <f t="shared" si="380"/>
        <v>0</v>
      </c>
      <c r="UXO460" s="143">
        <f t="shared" si="380"/>
        <v>0</v>
      </c>
      <c r="UXP460" s="143">
        <f t="shared" si="380"/>
        <v>0</v>
      </c>
      <c r="UXQ460" s="143">
        <f t="shared" si="380"/>
        <v>0</v>
      </c>
      <c r="UXR460" s="143">
        <f t="shared" si="380"/>
        <v>0</v>
      </c>
      <c r="UXS460" s="143">
        <f t="shared" si="380"/>
        <v>0</v>
      </c>
      <c r="UXT460" s="143">
        <f t="shared" si="380"/>
        <v>0</v>
      </c>
      <c r="UXU460" s="143">
        <f t="shared" si="380"/>
        <v>0</v>
      </c>
      <c r="UXV460" s="143">
        <f t="shared" si="380"/>
        <v>0</v>
      </c>
      <c r="UXW460" s="143">
        <f t="shared" si="380"/>
        <v>0</v>
      </c>
      <c r="UXX460" s="143">
        <f t="shared" si="380"/>
        <v>0</v>
      </c>
      <c r="UXY460" s="143">
        <f t="shared" si="380"/>
        <v>0</v>
      </c>
      <c r="UXZ460" s="143">
        <f t="shared" si="380"/>
        <v>0</v>
      </c>
      <c r="UYA460" s="143">
        <f t="shared" si="380"/>
        <v>0</v>
      </c>
      <c r="UYB460" s="143">
        <f t="shared" si="380"/>
        <v>0</v>
      </c>
      <c r="UYC460" s="143">
        <f t="shared" si="380"/>
        <v>0</v>
      </c>
      <c r="UYD460" s="143">
        <f t="shared" si="380"/>
        <v>0</v>
      </c>
      <c r="UYE460" s="143">
        <f t="shared" si="380"/>
        <v>0</v>
      </c>
      <c r="UYF460" s="143">
        <f t="shared" si="380"/>
        <v>0</v>
      </c>
      <c r="UYG460" s="143">
        <f t="shared" ref="UYG460:VAR460" si="381">UYG436</f>
        <v>0</v>
      </c>
      <c r="UYH460" s="143">
        <f t="shared" si="381"/>
        <v>0</v>
      </c>
      <c r="UYI460" s="143">
        <f t="shared" si="381"/>
        <v>0</v>
      </c>
      <c r="UYJ460" s="143">
        <f t="shared" si="381"/>
        <v>0</v>
      </c>
      <c r="UYK460" s="143">
        <f t="shared" si="381"/>
        <v>0</v>
      </c>
      <c r="UYL460" s="143">
        <f t="shared" si="381"/>
        <v>0</v>
      </c>
      <c r="UYM460" s="143">
        <f t="shared" si="381"/>
        <v>0</v>
      </c>
      <c r="UYN460" s="143">
        <f t="shared" si="381"/>
        <v>0</v>
      </c>
      <c r="UYO460" s="143">
        <f t="shared" si="381"/>
        <v>0</v>
      </c>
      <c r="UYP460" s="143">
        <f t="shared" si="381"/>
        <v>0</v>
      </c>
      <c r="UYQ460" s="143">
        <f t="shared" si="381"/>
        <v>0</v>
      </c>
      <c r="UYR460" s="143">
        <f t="shared" si="381"/>
        <v>0</v>
      </c>
      <c r="UYS460" s="143">
        <f t="shared" si="381"/>
        <v>0</v>
      </c>
      <c r="UYT460" s="143">
        <f t="shared" si="381"/>
        <v>0</v>
      </c>
      <c r="UYU460" s="143">
        <f t="shared" si="381"/>
        <v>0</v>
      </c>
      <c r="UYV460" s="143">
        <f t="shared" si="381"/>
        <v>0</v>
      </c>
      <c r="UYW460" s="143">
        <f t="shared" si="381"/>
        <v>0</v>
      </c>
      <c r="UYX460" s="143">
        <f t="shared" si="381"/>
        <v>0</v>
      </c>
      <c r="UYY460" s="143">
        <f t="shared" si="381"/>
        <v>0</v>
      </c>
      <c r="UYZ460" s="143">
        <f t="shared" si="381"/>
        <v>0</v>
      </c>
      <c r="UZA460" s="143">
        <f t="shared" si="381"/>
        <v>0</v>
      </c>
      <c r="UZB460" s="143">
        <f t="shared" si="381"/>
        <v>0</v>
      </c>
      <c r="UZC460" s="143">
        <f t="shared" si="381"/>
        <v>0</v>
      </c>
      <c r="UZD460" s="143">
        <f t="shared" si="381"/>
        <v>0</v>
      </c>
      <c r="UZE460" s="143">
        <f t="shared" si="381"/>
        <v>0</v>
      </c>
      <c r="UZF460" s="143">
        <f t="shared" si="381"/>
        <v>0</v>
      </c>
      <c r="UZG460" s="143">
        <f t="shared" si="381"/>
        <v>0</v>
      </c>
      <c r="UZH460" s="143">
        <f t="shared" si="381"/>
        <v>0</v>
      </c>
      <c r="UZI460" s="143">
        <f t="shared" si="381"/>
        <v>0</v>
      </c>
      <c r="UZJ460" s="143">
        <f t="shared" si="381"/>
        <v>0</v>
      </c>
      <c r="UZK460" s="143">
        <f t="shared" si="381"/>
        <v>0</v>
      </c>
      <c r="UZL460" s="143">
        <f t="shared" si="381"/>
        <v>0</v>
      </c>
      <c r="UZM460" s="143">
        <f t="shared" si="381"/>
        <v>0</v>
      </c>
      <c r="UZN460" s="143">
        <f t="shared" si="381"/>
        <v>0</v>
      </c>
      <c r="UZO460" s="143">
        <f t="shared" si="381"/>
        <v>0</v>
      </c>
      <c r="UZP460" s="143">
        <f t="shared" si="381"/>
        <v>0</v>
      </c>
      <c r="UZQ460" s="143">
        <f t="shared" si="381"/>
        <v>0</v>
      </c>
      <c r="UZR460" s="143">
        <f t="shared" si="381"/>
        <v>0</v>
      </c>
      <c r="UZS460" s="143">
        <f t="shared" si="381"/>
        <v>0</v>
      </c>
      <c r="UZT460" s="143">
        <f t="shared" si="381"/>
        <v>0</v>
      </c>
      <c r="UZU460" s="143">
        <f t="shared" si="381"/>
        <v>0</v>
      </c>
      <c r="UZV460" s="143">
        <f t="shared" si="381"/>
        <v>0</v>
      </c>
      <c r="UZW460" s="143">
        <f t="shared" si="381"/>
        <v>0</v>
      </c>
      <c r="UZX460" s="143">
        <f t="shared" si="381"/>
        <v>0</v>
      </c>
      <c r="UZY460" s="143">
        <f t="shared" si="381"/>
        <v>0</v>
      </c>
      <c r="UZZ460" s="143">
        <f t="shared" si="381"/>
        <v>0</v>
      </c>
      <c r="VAA460" s="143">
        <f t="shared" si="381"/>
        <v>0</v>
      </c>
      <c r="VAB460" s="143">
        <f t="shared" si="381"/>
        <v>0</v>
      </c>
      <c r="VAC460" s="143">
        <f t="shared" si="381"/>
        <v>0</v>
      </c>
      <c r="VAD460" s="143">
        <f t="shared" si="381"/>
        <v>0</v>
      </c>
      <c r="VAE460" s="143">
        <f t="shared" si="381"/>
        <v>0</v>
      </c>
      <c r="VAF460" s="143">
        <f t="shared" si="381"/>
        <v>0</v>
      </c>
      <c r="VAG460" s="143">
        <f t="shared" si="381"/>
        <v>0</v>
      </c>
      <c r="VAH460" s="143">
        <f t="shared" si="381"/>
        <v>0</v>
      </c>
      <c r="VAI460" s="143">
        <f t="shared" si="381"/>
        <v>0</v>
      </c>
      <c r="VAJ460" s="143">
        <f t="shared" si="381"/>
        <v>0</v>
      </c>
      <c r="VAK460" s="143">
        <f t="shared" si="381"/>
        <v>0</v>
      </c>
      <c r="VAL460" s="143">
        <f t="shared" si="381"/>
        <v>0</v>
      </c>
      <c r="VAM460" s="143">
        <f t="shared" si="381"/>
        <v>0</v>
      </c>
      <c r="VAN460" s="143">
        <f t="shared" si="381"/>
        <v>0</v>
      </c>
      <c r="VAO460" s="143">
        <f t="shared" si="381"/>
        <v>0</v>
      </c>
      <c r="VAP460" s="143">
        <f t="shared" si="381"/>
        <v>0</v>
      </c>
      <c r="VAQ460" s="143">
        <f t="shared" si="381"/>
        <v>0</v>
      </c>
      <c r="VAR460" s="143">
        <f t="shared" si="381"/>
        <v>0</v>
      </c>
      <c r="VAS460" s="143">
        <f t="shared" ref="VAS460:VDD460" si="382">VAS436</f>
        <v>0</v>
      </c>
      <c r="VAT460" s="143">
        <f t="shared" si="382"/>
        <v>0</v>
      </c>
      <c r="VAU460" s="143">
        <f t="shared" si="382"/>
        <v>0</v>
      </c>
      <c r="VAV460" s="143">
        <f t="shared" si="382"/>
        <v>0</v>
      </c>
      <c r="VAW460" s="143">
        <f t="shared" si="382"/>
        <v>0</v>
      </c>
      <c r="VAX460" s="143">
        <f t="shared" si="382"/>
        <v>0</v>
      </c>
      <c r="VAY460" s="143">
        <f t="shared" si="382"/>
        <v>0</v>
      </c>
      <c r="VAZ460" s="143">
        <f t="shared" si="382"/>
        <v>0</v>
      </c>
      <c r="VBA460" s="143">
        <f t="shared" si="382"/>
        <v>0</v>
      </c>
      <c r="VBB460" s="143">
        <f t="shared" si="382"/>
        <v>0</v>
      </c>
      <c r="VBC460" s="143">
        <f t="shared" si="382"/>
        <v>0</v>
      </c>
      <c r="VBD460" s="143">
        <f t="shared" si="382"/>
        <v>0</v>
      </c>
      <c r="VBE460" s="143">
        <f t="shared" si="382"/>
        <v>0</v>
      </c>
      <c r="VBF460" s="143">
        <f t="shared" si="382"/>
        <v>0</v>
      </c>
      <c r="VBG460" s="143">
        <f t="shared" si="382"/>
        <v>0</v>
      </c>
      <c r="VBH460" s="143">
        <f t="shared" si="382"/>
        <v>0</v>
      </c>
      <c r="VBI460" s="143">
        <f t="shared" si="382"/>
        <v>0</v>
      </c>
      <c r="VBJ460" s="143">
        <f t="shared" si="382"/>
        <v>0</v>
      </c>
      <c r="VBK460" s="143">
        <f t="shared" si="382"/>
        <v>0</v>
      </c>
      <c r="VBL460" s="143">
        <f t="shared" si="382"/>
        <v>0</v>
      </c>
      <c r="VBM460" s="143">
        <f t="shared" si="382"/>
        <v>0</v>
      </c>
      <c r="VBN460" s="143">
        <f t="shared" si="382"/>
        <v>0</v>
      </c>
      <c r="VBO460" s="143">
        <f t="shared" si="382"/>
        <v>0</v>
      </c>
      <c r="VBP460" s="143">
        <f t="shared" si="382"/>
        <v>0</v>
      </c>
      <c r="VBQ460" s="143">
        <f t="shared" si="382"/>
        <v>0</v>
      </c>
      <c r="VBR460" s="143">
        <f t="shared" si="382"/>
        <v>0</v>
      </c>
      <c r="VBS460" s="143">
        <f t="shared" si="382"/>
        <v>0</v>
      </c>
      <c r="VBT460" s="143">
        <f t="shared" si="382"/>
        <v>0</v>
      </c>
      <c r="VBU460" s="143">
        <f t="shared" si="382"/>
        <v>0</v>
      </c>
      <c r="VBV460" s="143">
        <f t="shared" si="382"/>
        <v>0</v>
      </c>
      <c r="VBW460" s="143">
        <f t="shared" si="382"/>
        <v>0</v>
      </c>
      <c r="VBX460" s="143">
        <f t="shared" si="382"/>
        <v>0</v>
      </c>
      <c r="VBY460" s="143">
        <f t="shared" si="382"/>
        <v>0</v>
      </c>
      <c r="VBZ460" s="143">
        <f t="shared" si="382"/>
        <v>0</v>
      </c>
      <c r="VCA460" s="143">
        <f t="shared" si="382"/>
        <v>0</v>
      </c>
      <c r="VCB460" s="143">
        <f t="shared" si="382"/>
        <v>0</v>
      </c>
      <c r="VCC460" s="143">
        <f t="shared" si="382"/>
        <v>0</v>
      </c>
      <c r="VCD460" s="143">
        <f t="shared" si="382"/>
        <v>0</v>
      </c>
      <c r="VCE460" s="143">
        <f t="shared" si="382"/>
        <v>0</v>
      </c>
      <c r="VCF460" s="143">
        <f t="shared" si="382"/>
        <v>0</v>
      </c>
      <c r="VCG460" s="143">
        <f t="shared" si="382"/>
        <v>0</v>
      </c>
      <c r="VCH460" s="143">
        <f t="shared" si="382"/>
        <v>0</v>
      </c>
      <c r="VCI460" s="143">
        <f t="shared" si="382"/>
        <v>0</v>
      </c>
      <c r="VCJ460" s="143">
        <f t="shared" si="382"/>
        <v>0</v>
      </c>
      <c r="VCK460" s="143">
        <f t="shared" si="382"/>
        <v>0</v>
      </c>
      <c r="VCL460" s="143">
        <f t="shared" si="382"/>
        <v>0</v>
      </c>
      <c r="VCM460" s="143">
        <f t="shared" si="382"/>
        <v>0</v>
      </c>
      <c r="VCN460" s="143">
        <f t="shared" si="382"/>
        <v>0</v>
      </c>
      <c r="VCO460" s="143">
        <f t="shared" si="382"/>
        <v>0</v>
      </c>
      <c r="VCP460" s="143">
        <f t="shared" si="382"/>
        <v>0</v>
      </c>
      <c r="VCQ460" s="143">
        <f t="shared" si="382"/>
        <v>0</v>
      </c>
      <c r="VCR460" s="143">
        <f t="shared" si="382"/>
        <v>0</v>
      </c>
      <c r="VCS460" s="143">
        <f t="shared" si="382"/>
        <v>0</v>
      </c>
      <c r="VCT460" s="143">
        <f t="shared" si="382"/>
        <v>0</v>
      </c>
      <c r="VCU460" s="143">
        <f t="shared" si="382"/>
        <v>0</v>
      </c>
      <c r="VCV460" s="143">
        <f t="shared" si="382"/>
        <v>0</v>
      </c>
      <c r="VCW460" s="143">
        <f t="shared" si="382"/>
        <v>0</v>
      </c>
      <c r="VCX460" s="143">
        <f t="shared" si="382"/>
        <v>0</v>
      </c>
      <c r="VCY460" s="143">
        <f t="shared" si="382"/>
        <v>0</v>
      </c>
      <c r="VCZ460" s="143">
        <f t="shared" si="382"/>
        <v>0</v>
      </c>
      <c r="VDA460" s="143">
        <f t="shared" si="382"/>
        <v>0</v>
      </c>
      <c r="VDB460" s="143">
        <f t="shared" si="382"/>
        <v>0</v>
      </c>
      <c r="VDC460" s="143">
        <f t="shared" si="382"/>
        <v>0</v>
      </c>
      <c r="VDD460" s="143">
        <f t="shared" si="382"/>
        <v>0</v>
      </c>
      <c r="VDE460" s="143">
        <f t="shared" ref="VDE460:VFP460" si="383">VDE436</f>
        <v>0</v>
      </c>
      <c r="VDF460" s="143">
        <f t="shared" si="383"/>
        <v>0</v>
      </c>
      <c r="VDG460" s="143">
        <f t="shared" si="383"/>
        <v>0</v>
      </c>
      <c r="VDH460" s="143">
        <f t="shared" si="383"/>
        <v>0</v>
      </c>
      <c r="VDI460" s="143">
        <f t="shared" si="383"/>
        <v>0</v>
      </c>
      <c r="VDJ460" s="143">
        <f t="shared" si="383"/>
        <v>0</v>
      </c>
      <c r="VDK460" s="143">
        <f t="shared" si="383"/>
        <v>0</v>
      </c>
      <c r="VDL460" s="143">
        <f t="shared" si="383"/>
        <v>0</v>
      </c>
      <c r="VDM460" s="143">
        <f t="shared" si="383"/>
        <v>0</v>
      </c>
      <c r="VDN460" s="143">
        <f t="shared" si="383"/>
        <v>0</v>
      </c>
      <c r="VDO460" s="143">
        <f t="shared" si="383"/>
        <v>0</v>
      </c>
      <c r="VDP460" s="143">
        <f t="shared" si="383"/>
        <v>0</v>
      </c>
      <c r="VDQ460" s="143">
        <f t="shared" si="383"/>
        <v>0</v>
      </c>
      <c r="VDR460" s="143">
        <f t="shared" si="383"/>
        <v>0</v>
      </c>
      <c r="VDS460" s="143">
        <f t="shared" si="383"/>
        <v>0</v>
      </c>
      <c r="VDT460" s="143">
        <f t="shared" si="383"/>
        <v>0</v>
      </c>
      <c r="VDU460" s="143">
        <f t="shared" si="383"/>
        <v>0</v>
      </c>
      <c r="VDV460" s="143">
        <f t="shared" si="383"/>
        <v>0</v>
      </c>
      <c r="VDW460" s="143">
        <f t="shared" si="383"/>
        <v>0</v>
      </c>
      <c r="VDX460" s="143">
        <f t="shared" si="383"/>
        <v>0</v>
      </c>
      <c r="VDY460" s="143">
        <f t="shared" si="383"/>
        <v>0</v>
      </c>
      <c r="VDZ460" s="143">
        <f t="shared" si="383"/>
        <v>0</v>
      </c>
      <c r="VEA460" s="143">
        <f t="shared" si="383"/>
        <v>0</v>
      </c>
      <c r="VEB460" s="143">
        <f t="shared" si="383"/>
        <v>0</v>
      </c>
      <c r="VEC460" s="143">
        <f t="shared" si="383"/>
        <v>0</v>
      </c>
      <c r="VED460" s="143">
        <f t="shared" si="383"/>
        <v>0</v>
      </c>
      <c r="VEE460" s="143">
        <f t="shared" si="383"/>
        <v>0</v>
      </c>
      <c r="VEF460" s="143">
        <f t="shared" si="383"/>
        <v>0</v>
      </c>
      <c r="VEG460" s="143">
        <f t="shared" si="383"/>
        <v>0</v>
      </c>
      <c r="VEH460" s="143">
        <f t="shared" si="383"/>
        <v>0</v>
      </c>
      <c r="VEI460" s="143">
        <f t="shared" si="383"/>
        <v>0</v>
      </c>
      <c r="VEJ460" s="143">
        <f t="shared" si="383"/>
        <v>0</v>
      </c>
      <c r="VEK460" s="143">
        <f t="shared" si="383"/>
        <v>0</v>
      </c>
      <c r="VEL460" s="143">
        <f t="shared" si="383"/>
        <v>0</v>
      </c>
      <c r="VEM460" s="143">
        <f t="shared" si="383"/>
        <v>0</v>
      </c>
      <c r="VEN460" s="143">
        <f t="shared" si="383"/>
        <v>0</v>
      </c>
      <c r="VEO460" s="143">
        <f t="shared" si="383"/>
        <v>0</v>
      </c>
      <c r="VEP460" s="143">
        <f t="shared" si="383"/>
        <v>0</v>
      </c>
      <c r="VEQ460" s="143">
        <f t="shared" si="383"/>
        <v>0</v>
      </c>
      <c r="VER460" s="143">
        <f t="shared" si="383"/>
        <v>0</v>
      </c>
      <c r="VES460" s="143">
        <f t="shared" si="383"/>
        <v>0</v>
      </c>
      <c r="VET460" s="143">
        <f t="shared" si="383"/>
        <v>0</v>
      </c>
      <c r="VEU460" s="143">
        <f t="shared" si="383"/>
        <v>0</v>
      </c>
      <c r="VEV460" s="143">
        <f t="shared" si="383"/>
        <v>0</v>
      </c>
      <c r="VEW460" s="143">
        <f t="shared" si="383"/>
        <v>0</v>
      </c>
      <c r="VEX460" s="143">
        <f t="shared" si="383"/>
        <v>0</v>
      </c>
      <c r="VEY460" s="143">
        <f t="shared" si="383"/>
        <v>0</v>
      </c>
      <c r="VEZ460" s="143">
        <f t="shared" si="383"/>
        <v>0</v>
      </c>
      <c r="VFA460" s="143">
        <f t="shared" si="383"/>
        <v>0</v>
      </c>
      <c r="VFB460" s="143">
        <f t="shared" si="383"/>
        <v>0</v>
      </c>
      <c r="VFC460" s="143">
        <f t="shared" si="383"/>
        <v>0</v>
      </c>
      <c r="VFD460" s="143">
        <f t="shared" si="383"/>
        <v>0</v>
      </c>
      <c r="VFE460" s="143">
        <f t="shared" si="383"/>
        <v>0</v>
      </c>
      <c r="VFF460" s="143">
        <f t="shared" si="383"/>
        <v>0</v>
      </c>
      <c r="VFG460" s="143">
        <f t="shared" si="383"/>
        <v>0</v>
      </c>
      <c r="VFH460" s="143">
        <f t="shared" si="383"/>
        <v>0</v>
      </c>
      <c r="VFI460" s="143">
        <f t="shared" si="383"/>
        <v>0</v>
      </c>
      <c r="VFJ460" s="143">
        <f t="shared" si="383"/>
        <v>0</v>
      </c>
      <c r="VFK460" s="143">
        <f t="shared" si="383"/>
        <v>0</v>
      </c>
      <c r="VFL460" s="143">
        <f t="shared" si="383"/>
        <v>0</v>
      </c>
      <c r="VFM460" s="143">
        <f t="shared" si="383"/>
        <v>0</v>
      </c>
      <c r="VFN460" s="143">
        <f t="shared" si="383"/>
        <v>0</v>
      </c>
      <c r="VFO460" s="143">
        <f t="shared" si="383"/>
        <v>0</v>
      </c>
      <c r="VFP460" s="143">
        <f t="shared" si="383"/>
        <v>0</v>
      </c>
      <c r="VFQ460" s="143">
        <f t="shared" ref="VFQ460:VIB460" si="384">VFQ436</f>
        <v>0</v>
      </c>
      <c r="VFR460" s="143">
        <f t="shared" si="384"/>
        <v>0</v>
      </c>
      <c r="VFS460" s="143">
        <f t="shared" si="384"/>
        <v>0</v>
      </c>
      <c r="VFT460" s="143">
        <f t="shared" si="384"/>
        <v>0</v>
      </c>
      <c r="VFU460" s="143">
        <f t="shared" si="384"/>
        <v>0</v>
      </c>
      <c r="VFV460" s="143">
        <f t="shared" si="384"/>
        <v>0</v>
      </c>
      <c r="VFW460" s="143">
        <f t="shared" si="384"/>
        <v>0</v>
      </c>
      <c r="VFX460" s="143">
        <f t="shared" si="384"/>
        <v>0</v>
      </c>
      <c r="VFY460" s="143">
        <f t="shared" si="384"/>
        <v>0</v>
      </c>
      <c r="VFZ460" s="143">
        <f t="shared" si="384"/>
        <v>0</v>
      </c>
      <c r="VGA460" s="143">
        <f t="shared" si="384"/>
        <v>0</v>
      </c>
      <c r="VGB460" s="143">
        <f t="shared" si="384"/>
        <v>0</v>
      </c>
      <c r="VGC460" s="143">
        <f t="shared" si="384"/>
        <v>0</v>
      </c>
      <c r="VGD460" s="143">
        <f t="shared" si="384"/>
        <v>0</v>
      </c>
      <c r="VGE460" s="143">
        <f t="shared" si="384"/>
        <v>0</v>
      </c>
      <c r="VGF460" s="143">
        <f t="shared" si="384"/>
        <v>0</v>
      </c>
      <c r="VGG460" s="143">
        <f t="shared" si="384"/>
        <v>0</v>
      </c>
      <c r="VGH460" s="143">
        <f t="shared" si="384"/>
        <v>0</v>
      </c>
      <c r="VGI460" s="143">
        <f t="shared" si="384"/>
        <v>0</v>
      </c>
      <c r="VGJ460" s="143">
        <f t="shared" si="384"/>
        <v>0</v>
      </c>
      <c r="VGK460" s="143">
        <f t="shared" si="384"/>
        <v>0</v>
      </c>
      <c r="VGL460" s="143">
        <f t="shared" si="384"/>
        <v>0</v>
      </c>
      <c r="VGM460" s="143">
        <f t="shared" si="384"/>
        <v>0</v>
      </c>
      <c r="VGN460" s="143">
        <f t="shared" si="384"/>
        <v>0</v>
      </c>
      <c r="VGO460" s="143">
        <f t="shared" si="384"/>
        <v>0</v>
      </c>
      <c r="VGP460" s="143">
        <f t="shared" si="384"/>
        <v>0</v>
      </c>
      <c r="VGQ460" s="143">
        <f t="shared" si="384"/>
        <v>0</v>
      </c>
      <c r="VGR460" s="143">
        <f t="shared" si="384"/>
        <v>0</v>
      </c>
      <c r="VGS460" s="143">
        <f t="shared" si="384"/>
        <v>0</v>
      </c>
      <c r="VGT460" s="143">
        <f t="shared" si="384"/>
        <v>0</v>
      </c>
      <c r="VGU460" s="143">
        <f t="shared" si="384"/>
        <v>0</v>
      </c>
      <c r="VGV460" s="143">
        <f t="shared" si="384"/>
        <v>0</v>
      </c>
      <c r="VGW460" s="143">
        <f t="shared" si="384"/>
        <v>0</v>
      </c>
      <c r="VGX460" s="143">
        <f t="shared" si="384"/>
        <v>0</v>
      </c>
      <c r="VGY460" s="143">
        <f t="shared" si="384"/>
        <v>0</v>
      </c>
      <c r="VGZ460" s="143">
        <f t="shared" si="384"/>
        <v>0</v>
      </c>
      <c r="VHA460" s="143">
        <f t="shared" si="384"/>
        <v>0</v>
      </c>
      <c r="VHB460" s="143">
        <f t="shared" si="384"/>
        <v>0</v>
      </c>
      <c r="VHC460" s="143">
        <f t="shared" si="384"/>
        <v>0</v>
      </c>
      <c r="VHD460" s="143">
        <f t="shared" si="384"/>
        <v>0</v>
      </c>
      <c r="VHE460" s="143">
        <f t="shared" si="384"/>
        <v>0</v>
      </c>
      <c r="VHF460" s="143">
        <f t="shared" si="384"/>
        <v>0</v>
      </c>
      <c r="VHG460" s="143">
        <f t="shared" si="384"/>
        <v>0</v>
      </c>
      <c r="VHH460" s="143">
        <f t="shared" si="384"/>
        <v>0</v>
      </c>
      <c r="VHI460" s="143">
        <f t="shared" si="384"/>
        <v>0</v>
      </c>
      <c r="VHJ460" s="143">
        <f t="shared" si="384"/>
        <v>0</v>
      </c>
      <c r="VHK460" s="143">
        <f t="shared" si="384"/>
        <v>0</v>
      </c>
      <c r="VHL460" s="143">
        <f t="shared" si="384"/>
        <v>0</v>
      </c>
      <c r="VHM460" s="143">
        <f t="shared" si="384"/>
        <v>0</v>
      </c>
      <c r="VHN460" s="143">
        <f t="shared" si="384"/>
        <v>0</v>
      </c>
      <c r="VHO460" s="143">
        <f t="shared" si="384"/>
        <v>0</v>
      </c>
      <c r="VHP460" s="143">
        <f t="shared" si="384"/>
        <v>0</v>
      </c>
      <c r="VHQ460" s="143">
        <f t="shared" si="384"/>
        <v>0</v>
      </c>
      <c r="VHR460" s="143">
        <f t="shared" si="384"/>
        <v>0</v>
      </c>
      <c r="VHS460" s="143">
        <f t="shared" si="384"/>
        <v>0</v>
      </c>
      <c r="VHT460" s="143">
        <f t="shared" si="384"/>
        <v>0</v>
      </c>
      <c r="VHU460" s="143">
        <f t="shared" si="384"/>
        <v>0</v>
      </c>
      <c r="VHV460" s="143">
        <f t="shared" si="384"/>
        <v>0</v>
      </c>
      <c r="VHW460" s="143">
        <f t="shared" si="384"/>
        <v>0</v>
      </c>
      <c r="VHX460" s="143">
        <f t="shared" si="384"/>
        <v>0</v>
      </c>
      <c r="VHY460" s="143">
        <f t="shared" si="384"/>
        <v>0</v>
      </c>
      <c r="VHZ460" s="143">
        <f t="shared" si="384"/>
        <v>0</v>
      </c>
      <c r="VIA460" s="143">
        <f t="shared" si="384"/>
        <v>0</v>
      </c>
      <c r="VIB460" s="143">
        <f t="shared" si="384"/>
        <v>0</v>
      </c>
      <c r="VIC460" s="143">
        <f t="shared" ref="VIC460:VKN460" si="385">VIC436</f>
        <v>0</v>
      </c>
      <c r="VID460" s="143">
        <f t="shared" si="385"/>
        <v>0</v>
      </c>
      <c r="VIE460" s="143">
        <f t="shared" si="385"/>
        <v>0</v>
      </c>
      <c r="VIF460" s="143">
        <f t="shared" si="385"/>
        <v>0</v>
      </c>
      <c r="VIG460" s="143">
        <f t="shared" si="385"/>
        <v>0</v>
      </c>
      <c r="VIH460" s="143">
        <f t="shared" si="385"/>
        <v>0</v>
      </c>
      <c r="VII460" s="143">
        <f t="shared" si="385"/>
        <v>0</v>
      </c>
      <c r="VIJ460" s="143">
        <f t="shared" si="385"/>
        <v>0</v>
      </c>
      <c r="VIK460" s="143">
        <f t="shared" si="385"/>
        <v>0</v>
      </c>
      <c r="VIL460" s="143">
        <f t="shared" si="385"/>
        <v>0</v>
      </c>
      <c r="VIM460" s="143">
        <f t="shared" si="385"/>
        <v>0</v>
      </c>
      <c r="VIN460" s="143">
        <f t="shared" si="385"/>
        <v>0</v>
      </c>
      <c r="VIO460" s="143">
        <f t="shared" si="385"/>
        <v>0</v>
      </c>
      <c r="VIP460" s="143">
        <f t="shared" si="385"/>
        <v>0</v>
      </c>
      <c r="VIQ460" s="143">
        <f t="shared" si="385"/>
        <v>0</v>
      </c>
      <c r="VIR460" s="143">
        <f t="shared" si="385"/>
        <v>0</v>
      </c>
      <c r="VIS460" s="143">
        <f t="shared" si="385"/>
        <v>0</v>
      </c>
      <c r="VIT460" s="143">
        <f t="shared" si="385"/>
        <v>0</v>
      </c>
      <c r="VIU460" s="143">
        <f t="shared" si="385"/>
        <v>0</v>
      </c>
      <c r="VIV460" s="143">
        <f t="shared" si="385"/>
        <v>0</v>
      </c>
      <c r="VIW460" s="143">
        <f t="shared" si="385"/>
        <v>0</v>
      </c>
      <c r="VIX460" s="143">
        <f t="shared" si="385"/>
        <v>0</v>
      </c>
      <c r="VIY460" s="143">
        <f t="shared" si="385"/>
        <v>0</v>
      </c>
      <c r="VIZ460" s="143">
        <f t="shared" si="385"/>
        <v>0</v>
      </c>
      <c r="VJA460" s="143">
        <f t="shared" si="385"/>
        <v>0</v>
      </c>
      <c r="VJB460" s="143">
        <f t="shared" si="385"/>
        <v>0</v>
      </c>
      <c r="VJC460" s="143">
        <f t="shared" si="385"/>
        <v>0</v>
      </c>
      <c r="VJD460" s="143">
        <f t="shared" si="385"/>
        <v>0</v>
      </c>
      <c r="VJE460" s="143">
        <f t="shared" si="385"/>
        <v>0</v>
      </c>
      <c r="VJF460" s="143">
        <f t="shared" si="385"/>
        <v>0</v>
      </c>
      <c r="VJG460" s="143">
        <f t="shared" si="385"/>
        <v>0</v>
      </c>
      <c r="VJH460" s="143">
        <f t="shared" si="385"/>
        <v>0</v>
      </c>
      <c r="VJI460" s="143">
        <f t="shared" si="385"/>
        <v>0</v>
      </c>
      <c r="VJJ460" s="143">
        <f t="shared" si="385"/>
        <v>0</v>
      </c>
      <c r="VJK460" s="143">
        <f t="shared" si="385"/>
        <v>0</v>
      </c>
      <c r="VJL460" s="143">
        <f t="shared" si="385"/>
        <v>0</v>
      </c>
      <c r="VJM460" s="143">
        <f t="shared" si="385"/>
        <v>0</v>
      </c>
      <c r="VJN460" s="143">
        <f t="shared" si="385"/>
        <v>0</v>
      </c>
      <c r="VJO460" s="143">
        <f t="shared" si="385"/>
        <v>0</v>
      </c>
      <c r="VJP460" s="143">
        <f t="shared" si="385"/>
        <v>0</v>
      </c>
      <c r="VJQ460" s="143">
        <f t="shared" si="385"/>
        <v>0</v>
      </c>
      <c r="VJR460" s="143">
        <f t="shared" si="385"/>
        <v>0</v>
      </c>
      <c r="VJS460" s="143">
        <f t="shared" si="385"/>
        <v>0</v>
      </c>
      <c r="VJT460" s="143">
        <f t="shared" si="385"/>
        <v>0</v>
      </c>
      <c r="VJU460" s="143">
        <f t="shared" si="385"/>
        <v>0</v>
      </c>
      <c r="VJV460" s="143">
        <f t="shared" si="385"/>
        <v>0</v>
      </c>
      <c r="VJW460" s="143">
        <f t="shared" si="385"/>
        <v>0</v>
      </c>
      <c r="VJX460" s="143">
        <f t="shared" si="385"/>
        <v>0</v>
      </c>
      <c r="VJY460" s="143">
        <f t="shared" si="385"/>
        <v>0</v>
      </c>
      <c r="VJZ460" s="143">
        <f t="shared" si="385"/>
        <v>0</v>
      </c>
      <c r="VKA460" s="143">
        <f t="shared" si="385"/>
        <v>0</v>
      </c>
      <c r="VKB460" s="143">
        <f t="shared" si="385"/>
        <v>0</v>
      </c>
      <c r="VKC460" s="143">
        <f t="shared" si="385"/>
        <v>0</v>
      </c>
      <c r="VKD460" s="143">
        <f t="shared" si="385"/>
        <v>0</v>
      </c>
      <c r="VKE460" s="143">
        <f t="shared" si="385"/>
        <v>0</v>
      </c>
      <c r="VKF460" s="143">
        <f t="shared" si="385"/>
        <v>0</v>
      </c>
      <c r="VKG460" s="143">
        <f t="shared" si="385"/>
        <v>0</v>
      </c>
      <c r="VKH460" s="143">
        <f t="shared" si="385"/>
        <v>0</v>
      </c>
      <c r="VKI460" s="143">
        <f t="shared" si="385"/>
        <v>0</v>
      </c>
      <c r="VKJ460" s="143">
        <f t="shared" si="385"/>
        <v>0</v>
      </c>
      <c r="VKK460" s="143">
        <f t="shared" si="385"/>
        <v>0</v>
      </c>
      <c r="VKL460" s="143">
        <f t="shared" si="385"/>
        <v>0</v>
      </c>
      <c r="VKM460" s="143">
        <f t="shared" si="385"/>
        <v>0</v>
      </c>
      <c r="VKN460" s="143">
        <f t="shared" si="385"/>
        <v>0</v>
      </c>
      <c r="VKO460" s="143">
        <f t="shared" ref="VKO460:VMZ460" si="386">VKO436</f>
        <v>0</v>
      </c>
      <c r="VKP460" s="143">
        <f t="shared" si="386"/>
        <v>0</v>
      </c>
      <c r="VKQ460" s="143">
        <f t="shared" si="386"/>
        <v>0</v>
      </c>
      <c r="VKR460" s="143">
        <f t="shared" si="386"/>
        <v>0</v>
      </c>
      <c r="VKS460" s="143">
        <f t="shared" si="386"/>
        <v>0</v>
      </c>
      <c r="VKT460" s="143">
        <f t="shared" si="386"/>
        <v>0</v>
      </c>
      <c r="VKU460" s="143">
        <f t="shared" si="386"/>
        <v>0</v>
      </c>
      <c r="VKV460" s="143">
        <f t="shared" si="386"/>
        <v>0</v>
      </c>
      <c r="VKW460" s="143">
        <f t="shared" si="386"/>
        <v>0</v>
      </c>
      <c r="VKX460" s="143">
        <f t="shared" si="386"/>
        <v>0</v>
      </c>
      <c r="VKY460" s="143">
        <f t="shared" si="386"/>
        <v>0</v>
      </c>
      <c r="VKZ460" s="143">
        <f t="shared" si="386"/>
        <v>0</v>
      </c>
      <c r="VLA460" s="143">
        <f t="shared" si="386"/>
        <v>0</v>
      </c>
      <c r="VLB460" s="143">
        <f t="shared" si="386"/>
        <v>0</v>
      </c>
      <c r="VLC460" s="143">
        <f t="shared" si="386"/>
        <v>0</v>
      </c>
      <c r="VLD460" s="143">
        <f t="shared" si="386"/>
        <v>0</v>
      </c>
      <c r="VLE460" s="143">
        <f t="shared" si="386"/>
        <v>0</v>
      </c>
      <c r="VLF460" s="143">
        <f t="shared" si="386"/>
        <v>0</v>
      </c>
      <c r="VLG460" s="143">
        <f t="shared" si="386"/>
        <v>0</v>
      </c>
      <c r="VLH460" s="143">
        <f t="shared" si="386"/>
        <v>0</v>
      </c>
      <c r="VLI460" s="143">
        <f t="shared" si="386"/>
        <v>0</v>
      </c>
      <c r="VLJ460" s="143">
        <f t="shared" si="386"/>
        <v>0</v>
      </c>
      <c r="VLK460" s="143">
        <f t="shared" si="386"/>
        <v>0</v>
      </c>
      <c r="VLL460" s="143">
        <f t="shared" si="386"/>
        <v>0</v>
      </c>
      <c r="VLM460" s="143">
        <f t="shared" si="386"/>
        <v>0</v>
      </c>
      <c r="VLN460" s="143">
        <f t="shared" si="386"/>
        <v>0</v>
      </c>
      <c r="VLO460" s="143">
        <f t="shared" si="386"/>
        <v>0</v>
      </c>
      <c r="VLP460" s="143">
        <f t="shared" si="386"/>
        <v>0</v>
      </c>
      <c r="VLQ460" s="143">
        <f t="shared" si="386"/>
        <v>0</v>
      </c>
      <c r="VLR460" s="143">
        <f t="shared" si="386"/>
        <v>0</v>
      </c>
      <c r="VLS460" s="143">
        <f t="shared" si="386"/>
        <v>0</v>
      </c>
      <c r="VLT460" s="143">
        <f t="shared" si="386"/>
        <v>0</v>
      </c>
      <c r="VLU460" s="143">
        <f t="shared" si="386"/>
        <v>0</v>
      </c>
      <c r="VLV460" s="143">
        <f t="shared" si="386"/>
        <v>0</v>
      </c>
      <c r="VLW460" s="143">
        <f t="shared" si="386"/>
        <v>0</v>
      </c>
      <c r="VLX460" s="143">
        <f t="shared" si="386"/>
        <v>0</v>
      </c>
      <c r="VLY460" s="143">
        <f t="shared" si="386"/>
        <v>0</v>
      </c>
      <c r="VLZ460" s="143">
        <f t="shared" si="386"/>
        <v>0</v>
      </c>
      <c r="VMA460" s="143">
        <f t="shared" si="386"/>
        <v>0</v>
      </c>
      <c r="VMB460" s="143">
        <f t="shared" si="386"/>
        <v>0</v>
      </c>
      <c r="VMC460" s="143">
        <f t="shared" si="386"/>
        <v>0</v>
      </c>
      <c r="VMD460" s="143">
        <f t="shared" si="386"/>
        <v>0</v>
      </c>
      <c r="VME460" s="143">
        <f t="shared" si="386"/>
        <v>0</v>
      </c>
      <c r="VMF460" s="143">
        <f t="shared" si="386"/>
        <v>0</v>
      </c>
      <c r="VMG460" s="143">
        <f t="shared" si="386"/>
        <v>0</v>
      </c>
      <c r="VMH460" s="143">
        <f t="shared" si="386"/>
        <v>0</v>
      </c>
      <c r="VMI460" s="143">
        <f t="shared" si="386"/>
        <v>0</v>
      </c>
      <c r="VMJ460" s="143">
        <f t="shared" si="386"/>
        <v>0</v>
      </c>
      <c r="VMK460" s="143">
        <f t="shared" si="386"/>
        <v>0</v>
      </c>
      <c r="VML460" s="143">
        <f t="shared" si="386"/>
        <v>0</v>
      </c>
      <c r="VMM460" s="143">
        <f t="shared" si="386"/>
        <v>0</v>
      </c>
      <c r="VMN460" s="143">
        <f t="shared" si="386"/>
        <v>0</v>
      </c>
      <c r="VMO460" s="143">
        <f t="shared" si="386"/>
        <v>0</v>
      </c>
      <c r="VMP460" s="143">
        <f t="shared" si="386"/>
        <v>0</v>
      </c>
      <c r="VMQ460" s="143">
        <f t="shared" si="386"/>
        <v>0</v>
      </c>
      <c r="VMR460" s="143">
        <f t="shared" si="386"/>
        <v>0</v>
      </c>
      <c r="VMS460" s="143">
        <f t="shared" si="386"/>
        <v>0</v>
      </c>
      <c r="VMT460" s="143">
        <f t="shared" si="386"/>
        <v>0</v>
      </c>
      <c r="VMU460" s="143">
        <f t="shared" si="386"/>
        <v>0</v>
      </c>
      <c r="VMV460" s="143">
        <f t="shared" si="386"/>
        <v>0</v>
      </c>
      <c r="VMW460" s="143">
        <f t="shared" si="386"/>
        <v>0</v>
      </c>
      <c r="VMX460" s="143">
        <f t="shared" si="386"/>
        <v>0</v>
      </c>
      <c r="VMY460" s="143">
        <f t="shared" si="386"/>
        <v>0</v>
      </c>
      <c r="VMZ460" s="143">
        <f t="shared" si="386"/>
        <v>0</v>
      </c>
      <c r="VNA460" s="143">
        <f t="shared" ref="VNA460:VPL460" si="387">VNA436</f>
        <v>0</v>
      </c>
      <c r="VNB460" s="143">
        <f t="shared" si="387"/>
        <v>0</v>
      </c>
      <c r="VNC460" s="143">
        <f t="shared" si="387"/>
        <v>0</v>
      </c>
      <c r="VND460" s="143">
        <f t="shared" si="387"/>
        <v>0</v>
      </c>
      <c r="VNE460" s="143">
        <f t="shared" si="387"/>
        <v>0</v>
      </c>
      <c r="VNF460" s="143">
        <f t="shared" si="387"/>
        <v>0</v>
      </c>
      <c r="VNG460" s="143">
        <f t="shared" si="387"/>
        <v>0</v>
      </c>
      <c r="VNH460" s="143">
        <f t="shared" si="387"/>
        <v>0</v>
      </c>
      <c r="VNI460" s="143">
        <f t="shared" si="387"/>
        <v>0</v>
      </c>
      <c r="VNJ460" s="143">
        <f t="shared" si="387"/>
        <v>0</v>
      </c>
      <c r="VNK460" s="143">
        <f t="shared" si="387"/>
        <v>0</v>
      </c>
      <c r="VNL460" s="143">
        <f t="shared" si="387"/>
        <v>0</v>
      </c>
      <c r="VNM460" s="143">
        <f t="shared" si="387"/>
        <v>0</v>
      </c>
      <c r="VNN460" s="143">
        <f t="shared" si="387"/>
        <v>0</v>
      </c>
      <c r="VNO460" s="143">
        <f t="shared" si="387"/>
        <v>0</v>
      </c>
      <c r="VNP460" s="143">
        <f t="shared" si="387"/>
        <v>0</v>
      </c>
      <c r="VNQ460" s="143">
        <f t="shared" si="387"/>
        <v>0</v>
      </c>
      <c r="VNR460" s="143">
        <f t="shared" si="387"/>
        <v>0</v>
      </c>
      <c r="VNS460" s="143">
        <f t="shared" si="387"/>
        <v>0</v>
      </c>
      <c r="VNT460" s="143">
        <f t="shared" si="387"/>
        <v>0</v>
      </c>
      <c r="VNU460" s="143">
        <f t="shared" si="387"/>
        <v>0</v>
      </c>
      <c r="VNV460" s="143">
        <f t="shared" si="387"/>
        <v>0</v>
      </c>
      <c r="VNW460" s="143">
        <f t="shared" si="387"/>
        <v>0</v>
      </c>
      <c r="VNX460" s="143">
        <f t="shared" si="387"/>
        <v>0</v>
      </c>
      <c r="VNY460" s="143">
        <f t="shared" si="387"/>
        <v>0</v>
      </c>
      <c r="VNZ460" s="143">
        <f t="shared" si="387"/>
        <v>0</v>
      </c>
      <c r="VOA460" s="143">
        <f t="shared" si="387"/>
        <v>0</v>
      </c>
      <c r="VOB460" s="143">
        <f t="shared" si="387"/>
        <v>0</v>
      </c>
      <c r="VOC460" s="143">
        <f t="shared" si="387"/>
        <v>0</v>
      </c>
      <c r="VOD460" s="143">
        <f t="shared" si="387"/>
        <v>0</v>
      </c>
      <c r="VOE460" s="143">
        <f t="shared" si="387"/>
        <v>0</v>
      </c>
      <c r="VOF460" s="143">
        <f t="shared" si="387"/>
        <v>0</v>
      </c>
      <c r="VOG460" s="143">
        <f t="shared" si="387"/>
        <v>0</v>
      </c>
      <c r="VOH460" s="143">
        <f t="shared" si="387"/>
        <v>0</v>
      </c>
      <c r="VOI460" s="143">
        <f t="shared" si="387"/>
        <v>0</v>
      </c>
      <c r="VOJ460" s="143">
        <f t="shared" si="387"/>
        <v>0</v>
      </c>
      <c r="VOK460" s="143">
        <f t="shared" si="387"/>
        <v>0</v>
      </c>
      <c r="VOL460" s="143">
        <f t="shared" si="387"/>
        <v>0</v>
      </c>
      <c r="VOM460" s="143">
        <f t="shared" si="387"/>
        <v>0</v>
      </c>
      <c r="VON460" s="143">
        <f t="shared" si="387"/>
        <v>0</v>
      </c>
      <c r="VOO460" s="143">
        <f t="shared" si="387"/>
        <v>0</v>
      </c>
      <c r="VOP460" s="143">
        <f t="shared" si="387"/>
        <v>0</v>
      </c>
      <c r="VOQ460" s="143">
        <f t="shared" si="387"/>
        <v>0</v>
      </c>
      <c r="VOR460" s="143">
        <f t="shared" si="387"/>
        <v>0</v>
      </c>
      <c r="VOS460" s="143">
        <f t="shared" si="387"/>
        <v>0</v>
      </c>
      <c r="VOT460" s="143">
        <f t="shared" si="387"/>
        <v>0</v>
      </c>
      <c r="VOU460" s="143">
        <f t="shared" si="387"/>
        <v>0</v>
      </c>
      <c r="VOV460" s="143">
        <f t="shared" si="387"/>
        <v>0</v>
      </c>
      <c r="VOW460" s="143">
        <f t="shared" si="387"/>
        <v>0</v>
      </c>
      <c r="VOX460" s="143">
        <f t="shared" si="387"/>
        <v>0</v>
      </c>
      <c r="VOY460" s="143">
        <f t="shared" si="387"/>
        <v>0</v>
      </c>
      <c r="VOZ460" s="143">
        <f t="shared" si="387"/>
        <v>0</v>
      </c>
      <c r="VPA460" s="143">
        <f t="shared" si="387"/>
        <v>0</v>
      </c>
      <c r="VPB460" s="143">
        <f t="shared" si="387"/>
        <v>0</v>
      </c>
      <c r="VPC460" s="143">
        <f t="shared" si="387"/>
        <v>0</v>
      </c>
      <c r="VPD460" s="143">
        <f t="shared" si="387"/>
        <v>0</v>
      </c>
      <c r="VPE460" s="143">
        <f t="shared" si="387"/>
        <v>0</v>
      </c>
      <c r="VPF460" s="143">
        <f t="shared" si="387"/>
        <v>0</v>
      </c>
      <c r="VPG460" s="143">
        <f t="shared" si="387"/>
        <v>0</v>
      </c>
      <c r="VPH460" s="143">
        <f t="shared" si="387"/>
        <v>0</v>
      </c>
      <c r="VPI460" s="143">
        <f t="shared" si="387"/>
        <v>0</v>
      </c>
      <c r="VPJ460" s="143">
        <f t="shared" si="387"/>
        <v>0</v>
      </c>
      <c r="VPK460" s="143">
        <f t="shared" si="387"/>
        <v>0</v>
      </c>
      <c r="VPL460" s="143">
        <f t="shared" si="387"/>
        <v>0</v>
      </c>
      <c r="VPM460" s="143">
        <f t="shared" ref="VPM460:VRX460" si="388">VPM436</f>
        <v>0</v>
      </c>
      <c r="VPN460" s="143">
        <f t="shared" si="388"/>
        <v>0</v>
      </c>
      <c r="VPO460" s="143">
        <f t="shared" si="388"/>
        <v>0</v>
      </c>
      <c r="VPP460" s="143">
        <f t="shared" si="388"/>
        <v>0</v>
      </c>
      <c r="VPQ460" s="143">
        <f t="shared" si="388"/>
        <v>0</v>
      </c>
      <c r="VPR460" s="143">
        <f t="shared" si="388"/>
        <v>0</v>
      </c>
      <c r="VPS460" s="143">
        <f t="shared" si="388"/>
        <v>0</v>
      </c>
      <c r="VPT460" s="143">
        <f t="shared" si="388"/>
        <v>0</v>
      </c>
      <c r="VPU460" s="143">
        <f t="shared" si="388"/>
        <v>0</v>
      </c>
      <c r="VPV460" s="143">
        <f t="shared" si="388"/>
        <v>0</v>
      </c>
      <c r="VPW460" s="143">
        <f t="shared" si="388"/>
        <v>0</v>
      </c>
      <c r="VPX460" s="143">
        <f t="shared" si="388"/>
        <v>0</v>
      </c>
      <c r="VPY460" s="143">
        <f t="shared" si="388"/>
        <v>0</v>
      </c>
      <c r="VPZ460" s="143">
        <f t="shared" si="388"/>
        <v>0</v>
      </c>
      <c r="VQA460" s="143">
        <f t="shared" si="388"/>
        <v>0</v>
      </c>
      <c r="VQB460" s="143">
        <f t="shared" si="388"/>
        <v>0</v>
      </c>
      <c r="VQC460" s="143">
        <f t="shared" si="388"/>
        <v>0</v>
      </c>
      <c r="VQD460" s="143">
        <f t="shared" si="388"/>
        <v>0</v>
      </c>
      <c r="VQE460" s="143">
        <f t="shared" si="388"/>
        <v>0</v>
      </c>
      <c r="VQF460" s="143">
        <f t="shared" si="388"/>
        <v>0</v>
      </c>
      <c r="VQG460" s="143">
        <f t="shared" si="388"/>
        <v>0</v>
      </c>
      <c r="VQH460" s="143">
        <f t="shared" si="388"/>
        <v>0</v>
      </c>
      <c r="VQI460" s="143">
        <f t="shared" si="388"/>
        <v>0</v>
      </c>
      <c r="VQJ460" s="143">
        <f t="shared" si="388"/>
        <v>0</v>
      </c>
      <c r="VQK460" s="143">
        <f t="shared" si="388"/>
        <v>0</v>
      </c>
      <c r="VQL460" s="143">
        <f t="shared" si="388"/>
        <v>0</v>
      </c>
      <c r="VQM460" s="143">
        <f t="shared" si="388"/>
        <v>0</v>
      </c>
      <c r="VQN460" s="143">
        <f t="shared" si="388"/>
        <v>0</v>
      </c>
      <c r="VQO460" s="143">
        <f t="shared" si="388"/>
        <v>0</v>
      </c>
      <c r="VQP460" s="143">
        <f t="shared" si="388"/>
        <v>0</v>
      </c>
      <c r="VQQ460" s="143">
        <f t="shared" si="388"/>
        <v>0</v>
      </c>
      <c r="VQR460" s="143">
        <f t="shared" si="388"/>
        <v>0</v>
      </c>
      <c r="VQS460" s="143">
        <f t="shared" si="388"/>
        <v>0</v>
      </c>
      <c r="VQT460" s="143">
        <f t="shared" si="388"/>
        <v>0</v>
      </c>
      <c r="VQU460" s="143">
        <f t="shared" si="388"/>
        <v>0</v>
      </c>
      <c r="VQV460" s="143">
        <f t="shared" si="388"/>
        <v>0</v>
      </c>
      <c r="VQW460" s="143">
        <f t="shared" si="388"/>
        <v>0</v>
      </c>
      <c r="VQX460" s="143">
        <f t="shared" si="388"/>
        <v>0</v>
      </c>
      <c r="VQY460" s="143">
        <f t="shared" si="388"/>
        <v>0</v>
      </c>
      <c r="VQZ460" s="143">
        <f t="shared" si="388"/>
        <v>0</v>
      </c>
      <c r="VRA460" s="143">
        <f t="shared" si="388"/>
        <v>0</v>
      </c>
      <c r="VRB460" s="143">
        <f t="shared" si="388"/>
        <v>0</v>
      </c>
      <c r="VRC460" s="143">
        <f t="shared" si="388"/>
        <v>0</v>
      </c>
      <c r="VRD460" s="143">
        <f t="shared" si="388"/>
        <v>0</v>
      </c>
      <c r="VRE460" s="143">
        <f t="shared" si="388"/>
        <v>0</v>
      </c>
      <c r="VRF460" s="143">
        <f t="shared" si="388"/>
        <v>0</v>
      </c>
      <c r="VRG460" s="143">
        <f t="shared" si="388"/>
        <v>0</v>
      </c>
      <c r="VRH460" s="143">
        <f t="shared" si="388"/>
        <v>0</v>
      </c>
      <c r="VRI460" s="143">
        <f t="shared" si="388"/>
        <v>0</v>
      </c>
      <c r="VRJ460" s="143">
        <f t="shared" si="388"/>
        <v>0</v>
      </c>
      <c r="VRK460" s="143">
        <f t="shared" si="388"/>
        <v>0</v>
      </c>
      <c r="VRL460" s="143">
        <f t="shared" si="388"/>
        <v>0</v>
      </c>
      <c r="VRM460" s="143">
        <f t="shared" si="388"/>
        <v>0</v>
      </c>
      <c r="VRN460" s="143">
        <f t="shared" si="388"/>
        <v>0</v>
      </c>
      <c r="VRO460" s="143">
        <f t="shared" si="388"/>
        <v>0</v>
      </c>
      <c r="VRP460" s="143">
        <f t="shared" si="388"/>
        <v>0</v>
      </c>
      <c r="VRQ460" s="143">
        <f t="shared" si="388"/>
        <v>0</v>
      </c>
      <c r="VRR460" s="143">
        <f t="shared" si="388"/>
        <v>0</v>
      </c>
      <c r="VRS460" s="143">
        <f t="shared" si="388"/>
        <v>0</v>
      </c>
      <c r="VRT460" s="143">
        <f t="shared" si="388"/>
        <v>0</v>
      </c>
      <c r="VRU460" s="143">
        <f t="shared" si="388"/>
        <v>0</v>
      </c>
      <c r="VRV460" s="143">
        <f t="shared" si="388"/>
        <v>0</v>
      </c>
      <c r="VRW460" s="143">
        <f t="shared" si="388"/>
        <v>0</v>
      </c>
      <c r="VRX460" s="143">
        <f t="shared" si="388"/>
        <v>0</v>
      </c>
      <c r="VRY460" s="143">
        <f t="shared" ref="VRY460:VUJ460" si="389">VRY436</f>
        <v>0</v>
      </c>
      <c r="VRZ460" s="143">
        <f t="shared" si="389"/>
        <v>0</v>
      </c>
      <c r="VSA460" s="143">
        <f t="shared" si="389"/>
        <v>0</v>
      </c>
      <c r="VSB460" s="143">
        <f t="shared" si="389"/>
        <v>0</v>
      </c>
      <c r="VSC460" s="143">
        <f t="shared" si="389"/>
        <v>0</v>
      </c>
      <c r="VSD460" s="143">
        <f t="shared" si="389"/>
        <v>0</v>
      </c>
      <c r="VSE460" s="143">
        <f t="shared" si="389"/>
        <v>0</v>
      </c>
      <c r="VSF460" s="143">
        <f t="shared" si="389"/>
        <v>0</v>
      </c>
      <c r="VSG460" s="143">
        <f t="shared" si="389"/>
        <v>0</v>
      </c>
      <c r="VSH460" s="143">
        <f t="shared" si="389"/>
        <v>0</v>
      </c>
      <c r="VSI460" s="143">
        <f t="shared" si="389"/>
        <v>0</v>
      </c>
      <c r="VSJ460" s="143">
        <f t="shared" si="389"/>
        <v>0</v>
      </c>
      <c r="VSK460" s="143">
        <f t="shared" si="389"/>
        <v>0</v>
      </c>
      <c r="VSL460" s="143">
        <f t="shared" si="389"/>
        <v>0</v>
      </c>
      <c r="VSM460" s="143">
        <f t="shared" si="389"/>
        <v>0</v>
      </c>
      <c r="VSN460" s="143">
        <f t="shared" si="389"/>
        <v>0</v>
      </c>
      <c r="VSO460" s="143">
        <f t="shared" si="389"/>
        <v>0</v>
      </c>
      <c r="VSP460" s="143">
        <f t="shared" si="389"/>
        <v>0</v>
      </c>
      <c r="VSQ460" s="143">
        <f t="shared" si="389"/>
        <v>0</v>
      </c>
      <c r="VSR460" s="143">
        <f t="shared" si="389"/>
        <v>0</v>
      </c>
      <c r="VSS460" s="143">
        <f t="shared" si="389"/>
        <v>0</v>
      </c>
      <c r="VST460" s="143">
        <f t="shared" si="389"/>
        <v>0</v>
      </c>
      <c r="VSU460" s="143">
        <f t="shared" si="389"/>
        <v>0</v>
      </c>
      <c r="VSV460" s="143">
        <f t="shared" si="389"/>
        <v>0</v>
      </c>
      <c r="VSW460" s="143">
        <f t="shared" si="389"/>
        <v>0</v>
      </c>
      <c r="VSX460" s="143">
        <f t="shared" si="389"/>
        <v>0</v>
      </c>
      <c r="VSY460" s="143">
        <f t="shared" si="389"/>
        <v>0</v>
      </c>
      <c r="VSZ460" s="143">
        <f t="shared" si="389"/>
        <v>0</v>
      </c>
      <c r="VTA460" s="143">
        <f t="shared" si="389"/>
        <v>0</v>
      </c>
      <c r="VTB460" s="143">
        <f t="shared" si="389"/>
        <v>0</v>
      </c>
      <c r="VTC460" s="143">
        <f t="shared" si="389"/>
        <v>0</v>
      </c>
      <c r="VTD460" s="143">
        <f t="shared" si="389"/>
        <v>0</v>
      </c>
      <c r="VTE460" s="143">
        <f t="shared" si="389"/>
        <v>0</v>
      </c>
      <c r="VTF460" s="143">
        <f t="shared" si="389"/>
        <v>0</v>
      </c>
      <c r="VTG460" s="143">
        <f t="shared" si="389"/>
        <v>0</v>
      </c>
      <c r="VTH460" s="143">
        <f t="shared" si="389"/>
        <v>0</v>
      </c>
      <c r="VTI460" s="143">
        <f t="shared" si="389"/>
        <v>0</v>
      </c>
      <c r="VTJ460" s="143">
        <f t="shared" si="389"/>
        <v>0</v>
      </c>
      <c r="VTK460" s="143">
        <f t="shared" si="389"/>
        <v>0</v>
      </c>
      <c r="VTL460" s="143">
        <f t="shared" si="389"/>
        <v>0</v>
      </c>
      <c r="VTM460" s="143">
        <f t="shared" si="389"/>
        <v>0</v>
      </c>
      <c r="VTN460" s="143">
        <f t="shared" si="389"/>
        <v>0</v>
      </c>
      <c r="VTO460" s="143">
        <f t="shared" si="389"/>
        <v>0</v>
      </c>
      <c r="VTP460" s="143">
        <f t="shared" si="389"/>
        <v>0</v>
      </c>
      <c r="VTQ460" s="143">
        <f t="shared" si="389"/>
        <v>0</v>
      </c>
      <c r="VTR460" s="143">
        <f t="shared" si="389"/>
        <v>0</v>
      </c>
      <c r="VTS460" s="143">
        <f t="shared" si="389"/>
        <v>0</v>
      </c>
      <c r="VTT460" s="143">
        <f t="shared" si="389"/>
        <v>0</v>
      </c>
      <c r="VTU460" s="143">
        <f t="shared" si="389"/>
        <v>0</v>
      </c>
      <c r="VTV460" s="143">
        <f t="shared" si="389"/>
        <v>0</v>
      </c>
      <c r="VTW460" s="143">
        <f t="shared" si="389"/>
        <v>0</v>
      </c>
      <c r="VTX460" s="143">
        <f t="shared" si="389"/>
        <v>0</v>
      </c>
      <c r="VTY460" s="143">
        <f t="shared" si="389"/>
        <v>0</v>
      </c>
      <c r="VTZ460" s="143">
        <f t="shared" si="389"/>
        <v>0</v>
      </c>
      <c r="VUA460" s="143">
        <f t="shared" si="389"/>
        <v>0</v>
      </c>
      <c r="VUB460" s="143">
        <f t="shared" si="389"/>
        <v>0</v>
      </c>
      <c r="VUC460" s="143">
        <f t="shared" si="389"/>
        <v>0</v>
      </c>
      <c r="VUD460" s="143">
        <f t="shared" si="389"/>
        <v>0</v>
      </c>
      <c r="VUE460" s="143">
        <f t="shared" si="389"/>
        <v>0</v>
      </c>
      <c r="VUF460" s="143">
        <f t="shared" si="389"/>
        <v>0</v>
      </c>
      <c r="VUG460" s="143">
        <f t="shared" si="389"/>
        <v>0</v>
      </c>
      <c r="VUH460" s="143">
        <f t="shared" si="389"/>
        <v>0</v>
      </c>
      <c r="VUI460" s="143">
        <f t="shared" si="389"/>
        <v>0</v>
      </c>
      <c r="VUJ460" s="143">
        <f t="shared" si="389"/>
        <v>0</v>
      </c>
      <c r="VUK460" s="143">
        <f t="shared" ref="VUK460:VWV460" si="390">VUK436</f>
        <v>0</v>
      </c>
      <c r="VUL460" s="143">
        <f t="shared" si="390"/>
        <v>0</v>
      </c>
      <c r="VUM460" s="143">
        <f t="shared" si="390"/>
        <v>0</v>
      </c>
      <c r="VUN460" s="143">
        <f t="shared" si="390"/>
        <v>0</v>
      </c>
      <c r="VUO460" s="143">
        <f t="shared" si="390"/>
        <v>0</v>
      </c>
      <c r="VUP460" s="143">
        <f t="shared" si="390"/>
        <v>0</v>
      </c>
      <c r="VUQ460" s="143">
        <f t="shared" si="390"/>
        <v>0</v>
      </c>
      <c r="VUR460" s="143">
        <f t="shared" si="390"/>
        <v>0</v>
      </c>
      <c r="VUS460" s="143">
        <f t="shared" si="390"/>
        <v>0</v>
      </c>
      <c r="VUT460" s="143">
        <f t="shared" si="390"/>
        <v>0</v>
      </c>
      <c r="VUU460" s="143">
        <f t="shared" si="390"/>
        <v>0</v>
      </c>
      <c r="VUV460" s="143">
        <f t="shared" si="390"/>
        <v>0</v>
      </c>
      <c r="VUW460" s="143">
        <f t="shared" si="390"/>
        <v>0</v>
      </c>
      <c r="VUX460" s="143">
        <f t="shared" si="390"/>
        <v>0</v>
      </c>
      <c r="VUY460" s="143">
        <f t="shared" si="390"/>
        <v>0</v>
      </c>
      <c r="VUZ460" s="143">
        <f t="shared" si="390"/>
        <v>0</v>
      </c>
      <c r="VVA460" s="143">
        <f t="shared" si="390"/>
        <v>0</v>
      </c>
      <c r="VVB460" s="143">
        <f t="shared" si="390"/>
        <v>0</v>
      </c>
      <c r="VVC460" s="143">
        <f t="shared" si="390"/>
        <v>0</v>
      </c>
      <c r="VVD460" s="143">
        <f t="shared" si="390"/>
        <v>0</v>
      </c>
      <c r="VVE460" s="143">
        <f t="shared" si="390"/>
        <v>0</v>
      </c>
      <c r="VVF460" s="143">
        <f t="shared" si="390"/>
        <v>0</v>
      </c>
      <c r="VVG460" s="143">
        <f t="shared" si="390"/>
        <v>0</v>
      </c>
      <c r="VVH460" s="143">
        <f t="shared" si="390"/>
        <v>0</v>
      </c>
      <c r="VVI460" s="143">
        <f t="shared" si="390"/>
        <v>0</v>
      </c>
      <c r="VVJ460" s="143">
        <f t="shared" si="390"/>
        <v>0</v>
      </c>
      <c r="VVK460" s="143">
        <f t="shared" si="390"/>
        <v>0</v>
      </c>
      <c r="VVL460" s="143">
        <f t="shared" si="390"/>
        <v>0</v>
      </c>
      <c r="VVM460" s="143">
        <f t="shared" si="390"/>
        <v>0</v>
      </c>
      <c r="VVN460" s="143">
        <f t="shared" si="390"/>
        <v>0</v>
      </c>
      <c r="VVO460" s="143">
        <f t="shared" si="390"/>
        <v>0</v>
      </c>
      <c r="VVP460" s="143">
        <f t="shared" si="390"/>
        <v>0</v>
      </c>
      <c r="VVQ460" s="143">
        <f t="shared" si="390"/>
        <v>0</v>
      </c>
      <c r="VVR460" s="143">
        <f t="shared" si="390"/>
        <v>0</v>
      </c>
      <c r="VVS460" s="143">
        <f t="shared" si="390"/>
        <v>0</v>
      </c>
      <c r="VVT460" s="143">
        <f t="shared" si="390"/>
        <v>0</v>
      </c>
      <c r="VVU460" s="143">
        <f t="shared" si="390"/>
        <v>0</v>
      </c>
      <c r="VVV460" s="143">
        <f t="shared" si="390"/>
        <v>0</v>
      </c>
      <c r="VVW460" s="143">
        <f t="shared" si="390"/>
        <v>0</v>
      </c>
      <c r="VVX460" s="143">
        <f t="shared" si="390"/>
        <v>0</v>
      </c>
      <c r="VVY460" s="143">
        <f t="shared" si="390"/>
        <v>0</v>
      </c>
      <c r="VVZ460" s="143">
        <f t="shared" si="390"/>
        <v>0</v>
      </c>
      <c r="VWA460" s="143">
        <f t="shared" si="390"/>
        <v>0</v>
      </c>
      <c r="VWB460" s="143">
        <f t="shared" si="390"/>
        <v>0</v>
      </c>
      <c r="VWC460" s="143">
        <f t="shared" si="390"/>
        <v>0</v>
      </c>
      <c r="VWD460" s="143">
        <f t="shared" si="390"/>
        <v>0</v>
      </c>
      <c r="VWE460" s="143">
        <f t="shared" si="390"/>
        <v>0</v>
      </c>
      <c r="VWF460" s="143">
        <f t="shared" si="390"/>
        <v>0</v>
      </c>
      <c r="VWG460" s="143">
        <f t="shared" si="390"/>
        <v>0</v>
      </c>
      <c r="VWH460" s="143">
        <f t="shared" si="390"/>
        <v>0</v>
      </c>
      <c r="VWI460" s="143">
        <f t="shared" si="390"/>
        <v>0</v>
      </c>
      <c r="VWJ460" s="143">
        <f t="shared" si="390"/>
        <v>0</v>
      </c>
      <c r="VWK460" s="143">
        <f t="shared" si="390"/>
        <v>0</v>
      </c>
      <c r="VWL460" s="143">
        <f t="shared" si="390"/>
        <v>0</v>
      </c>
      <c r="VWM460" s="143">
        <f t="shared" si="390"/>
        <v>0</v>
      </c>
      <c r="VWN460" s="143">
        <f t="shared" si="390"/>
        <v>0</v>
      </c>
      <c r="VWO460" s="143">
        <f t="shared" si="390"/>
        <v>0</v>
      </c>
      <c r="VWP460" s="143">
        <f t="shared" si="390"/>
        <v>0</v>
      </c>
      <c r="VWQ460" s="143">
        <f t="shared" si="390"/>
        <v>0</v>
      </c>
      <c r="VWR460" s="143">
        <f t="shared" si="390"/>
        <v>0</v>
      </c>
      <c r="VWS460" s="143">
        <f t="shared" si="390"/>
        <v>0</v>
      </c>
      <c r="VWT460" s="143">
        <f t="shared" si="390"/>
        <v>0</v>
      </c>
      <c r="VWU460" s="143">
        <f t="shared" si="390"/>
        <v>0</v>
      </c>
      <c r="VWV460" s="143">
        <f t="shared" si="390"/>
        <v>0</v>
      </c>
      <c r="VWW460" s="143">
        <f t="shared" ref="VWW460:VZH460" si="391">VWW436</f>
        <v>0</v>
      </c>
      <c r="VWX460" s="143">
        <f t="shared" si="391"/>
        <v>0</v>
      </c>
      <c r="VWY460" s="143">
        <f t="shared" si="391"/>
        <v>0</v>
      </c>
      <c r="VWZ460" s="143">
        <f t="shared" si="391"/>
        <v>0</v>
      </c>
      <c r="VXA460" s="143">
        <f t="shared" si="391"/>
        <v>0</v>
      </c>
      <c r="VXB460" s="143">
        <f t="shared" si="391"/>
        <v>0</v>
      </c>
      <c r="VXC460" s="143">
        <f t="shared" si="391"/>
        <v>0</v>
      </c>
      <c r="VXD460" s="143">
        <f t="shared" si="391"/>
        <v>0</v>
      </c>
      <c r="VXE460" s="143">
        <f t="shared" si="391"/>
        <v>0</v>
      </c>
      <c r="VXF460" s="143">
        <f t="shared" si="391"/>
        <v>0</v>
      </c>
      <c r="VXG460" s="143">
        <f t="shared" si="391"/>
        <v>0</v>
      </c>
      <c r="VXH460" s="143">
        <f t="shared" si="391"/>
        <v>0</v>
      </c>
      <c r="VXI460" s="143">
        <f t="shared" si="391"/>
        <v>0</v>
      </c>
      <c r="VXJ460" s="143">
        <f t="shared" si="391"/>
        <v>0</v>
      </c>
      <c r="VXK460" s="143">
        <f t="shared" si="391"/>
        <v>0</v>
      </c>
      <c r="VXL460" s="143">
        <f t="shared" si="391"/>
        <v>0</v>
      </c>
      <c r="VXM460" s="143">
        <f t="shared" si="391"/>
        <v>0</v>
      </c>
      <c r="VXN460" s="143">
        <f t="shared" si="391"/>
        <v>0</v>
      </c>
      <c r="VXO460" s="143">
        <f t="shared" si="391"/>
        <v>0</v>
      </c>
      <c r="VXP460" s="143">
        <f t="shared" si="391"/>
        <v>0</v>
      </c>
      <c r="VXQ460" s="143">
        <f t="shared" si="391"/>
        <v>0</v>
      </c>
      <c r="VXR460" s="143">
        <f t="shared" si="391"/>
        <v>0</v>
      </c>
      <c r="VXS460" s="143">
        <f t="shared" si="391"/>
        <v>0</v>
      </c>
      <c r="VXT460" s="143">
        <f t="shared" si="391"/>
        <v>0</v>
      </c>
      <c r="VXU460" s="143">
        <f t="shared" si="391"/>
        <v>0</v>
      </c>
      <c r="VXV460" s="143">
        <f t="shared" si="391"/>
        <v>0</v>
      </c>
      <c r="VXW460" s="143">
        <f t="shared" si="391"/>
        <v>0</v>
      </c>
      <c r="VXX460" s="143">
        <f t="shared" si="391"/>
        <v>0</v>
      </c>
      <c r="VXY460" s="143">
        <f t="shared" si="391"/>
        <v>0</v>
      </c>
      <c r="VXZ460" s="143">
        <f t="shared" si="391"/>
        <v>0</v>
      </c>
      <c r="VYA460" s="143">
        <f t="shared" si="391"/>
        <v>0</v>
      </c>
      <c r="VYB460" s="143">
        <f t="shared" si="391"/>
        <v>0</v>
      </c>
      <c r="VYC460" s="143">
        <f t="shared" si="391"/>
        <v>0</v>
      </c>
      <c r="VYD460" s="143">
        <f t="shared" si="391"/>
        <v>0</v>
      </c>
      <c r="VYE460" s="143">
        <f t="shared" si="391"/>
        <v>0</v>
      </c>
      <c r="VYF460" s="143">
        <f t="shared" si="391"/>
        <v>0</v>
      </c>
      <c r="VYG460" s="143">
        <f t="shared" si="391"/>
        <v>0</v>
      </c>
      <c r="VYH460" s="143">
        <f t="shared" si="391"/>
        <v>0</v>
      </c>
      <c r="VYI460" s="143">
        <f t="shared" si="391"/>
        <v>0</v>
      </c>
      <c r="VYJ460" s="143">
        <f t="shared" si="391"/>
        <v>0</v>
      </c>
      <c r="VYK460" s="143">
        <f t="shared" si="391"/>
        <v>0</v>
      </c>
      <c r="VYL460" s="143">
        <f t="shared" si="391"/>
        <v>0</v>
      </c>
      <c r="VYM460" s="143">
        <f t="shared" si="391"/>
        <v>0</v>
      </c>
      <c r="VYN460" s="143">
        <f t="shared" si="391"/>
        <v>0</v>
      </c>
      <c r="VYO460" s="143">
        <f t="shared" si="391"/>
        <v>0</v>
      </c>
      <c r="VYP460" s="143">
        <f t="shared" si="391"/>
        <v>0</v>
      </c>
      <c r="VYQ460" s="143">
        <f t="shared" si="391"/>
        <v>0</v>
      </c>
      <c r="VYR460" s="143">
        <f t="shared" si="391"/>
        <v>0</v>
      </c>
      <c r="VYS460" s="143">
        <f t="shared" si="391"/>
        <v>0</v>
      </c>
      <c r="VYT460" s="143">
        <f t="shared" si="391"/>
        <v>0</v>
      </c>
      <c r="VYU460" s="143">
        <f t="shared" si="391"/>
        <v>0</v>
      </c>
      <c r="VYV460" s="143">
        <f t="shared" si="391"/>
        <v>0</v>
      </c>
      <c r="VYW460" s="143">
        <f t="shared" si="391"/>
        <v>0</v>
      </c>
      <c r="VYX460" s="143">
        <f t="shared" si="391"/>
        <v>0</v>
      </c>
      <c r="VYY460" s="143">
        <f t="shared" si="391"/>
        <v>0</v>
      </c>
      <c r="VYZ460" s="143">
        <f t="shared" si="391"/>
        <v>0</v>
      </c>
      <c r="VZA460" s="143">
        <f t="shared" si="391"/>
        <v>0</v>
      </c>
      <c r="VZB460" s="143">
        <f t="shared" si="391"/>
        <v>0</v>
      </c>
      <c r="VZC460" s="143">
        <f t="shared" si="391"/>
        <v>0</v>
      </c>
      <c r="VZD460" s="143">
        <f t="shared" si="391"/>
        <v>0</v>
      </c>
      <c r="VZE460" s="143">
        <f t="shared" si="391"/>
        <v>0</v>
      </c>
      <c r="VZF460" s="143">
        <f t="shared" si="391"/>
        <v>0</v>
      </c>
      <c r="VZG460" s="143">
        <f t="shared" si="391"/>
        <v>0</v>
      </c>
      <c r="VZH460" s="143">
        <f t="shared" si="391"/>
        <v>0</v>
      </c>
      <c r="VZI460" s="143">
        <f t="shared" ref="VZI460:WBT460" si="392">VZI436</f>
        <v>0</v>
      </c>
      <c r="VZJ460" s="143">
        <f t="shared" si="392"/>
        <v>0</v>
      </c>
      <c r="VZK460" s="143">
        <f t="shared" si="392"/>
        <v>0</v>
      </c>
      <c r="VZL460" s="143">
        <f t="shared" si="392"/>
        <v>0</v>
      </c>
      <c r="VZM460" s="143">
        <f t="shared" si="392"/>
        <v>0</v>
      </c>
      <c r="VZN460" s="143">
        <f t="shared" si="392"/>
        <v>0</v>
      </c>
      <c r="VZO460" s="143">
        <f t="shared" si="392"/>
        <v>0</v>
      </c>
      <c r="VZP460" s="143">
        <f t="shared" si="392"/>
        <v>0</v>
      </c>
      <c r="VZQ460" s="143">
        <f t="shared" si="392"/>
        <v>0</v>
      </c>
      <c r="VZR460" s="143">
        <f t="shared" si="392"/>
        <v>0</v>
      </c>
      <c r="VZS460" s="143">
        <f t="shared" si="392"/>
        <v>0</v>
      </c>
      <c r="VZT460" s="143">
        <f t="shared" si="392"/>
        <v>0</v>
      </c>
      <c r="VZU460" s="143">
        <f t="shared" si="392"/>
        <v>0</v>
      </c>
      <c r="VZV460" s="143">
        <f t="shared" si="392"/>
        <v>0</v>
      </c>
      <c r="VZW460" s="143">
        <f t="shared" si="392"/>
        <v>0</v>
      </c>
      <c r="VZX460" s="143">
        <f t="shared" si="392"/>
        <v>0</v>
      </c>
      <c r="VZY460" s="143">
        <f t="shared" si="392"/>
        <v>0</v>
      </c>
      <c r="VZZ460" s="143">
        <f t="shared" si="392"/>
        <v>0</v>
      </c>
      <c r="WAA460" s="143">
        <f t="shared" si="392"/>
        <v>0</v>
      </c>
      <c r="WAB460" s="143">
        <f t="shared" si="392"/>
        <v>0</v>
      </c>
      <c r="WAC460" s="143">
        <f t="shared" si="392"/>
        <v>0</v>
      </c>
      <c r="WAD460" s="143">
        <f t="shared" si="392"/>
        <v>0</v>
      </c>
      <c r="WAE460" s="143">
        <f t="shared" si="392"/>
        <v>0</v>
      </c>
      <c r="WAF460" s="143">
        <f t="shared" si="392"/>
        <v>0</v>
      </c>
      <c r="WAG460" s="143">
        <f t="shared" si="392"/>
        <v>0</v>
      </c>
      <c r="WAH460" s="143">
        <f t="shared" si="392"/>
        <v>0</v>
      </c>
      <c r="WAI460" s="143">
        <f t="shared" si="392"/>
        <v>0</v>
      </c>
      <c r="WAJ460" s="143">
        <f t="shared" si="392"/>
        <v>0</v>
      </c>
      <c r="WAK460" s="143">
        <f t="shared" si="392"/>
        <v>0</v>
      </c>
      <c r="WAL460" s="143">
        <f t="shared" si="392"/>
        <v>0</v>
      </c>
      <c r="WAM460" s="143">
        <f t="shared" si="392"/>
        <v>0</v>
      </c>
      <c r="WAN460" s="143">
        <f t="shared" si="392"/>
        <v>0</v>
      </c>
      <c r="WAO460" s="143">
        <f t="shared" si="392"/>
        <v>0</v>
      </c>
      <c r="WAP460" s="143">
        <f t="shared" si="392"/>
        <v>0</v>
      </c>
      <c r="WAQ460" s="143">
        <f t="shared" si="392"/>
        <v>0</v>
      </c>
      <c r="WAR460" s="143">
        <f t="shared" si="392"/>
        <v>0</v>
      </c>
      <c r="WAS460" s="143">
        <f t="shared" si="392"/>
        <v>0</v>
      </c>
      <c r="WAT460" s="143">
        <f t="shared" si="392"/>
        <v>0</v>
      </c>
      <c r="WAU460" s="143">
        <f t="shared" si="392"/>
        <v>0</v>
      </c>
      <c r="WAV460" s="143">
        <f t="shared" si="392"/>
        <v>0</v>
      </c>
      <c r="WAW460" s="143">
        <f t="shared" si="392"/>
        <v>0</v>
      </c>
      <c r="WAX460" s="143">
        <f t="shared" si="392"/>
        <v>0</v>
      </c>
      <c r="WAY460" s="143">
        <f t="shared" si="392"/>
        <v>0</v>
      </c>
      <c r="WAZ460" s="143">
        <f t="shared" si="392"/>
        <v>0</v>
      </c>
      <c r="WBA460" s="143">
        <f t="shared" si="392"/>
        <v>0</v>
      </c>
      <c r="WBB460" s="143">
        <f t="shared" si="392"/>
        <v>0</v>
      </c>
      <c r="WBC460" s="143">
        <f t="shared" si="392"/>
        <v>0</v>
      </c>
      <c r="WBD460" s="143">
        <f t="shared" si="392"/>
        <v>0</v>
      </c>
      <c r="WBE460" s="143">
        <f t="shared" si="392"/>
        <v>0</v>
      </c>
      <c r="WBF460" s="143">
        <f t="shared" si="392"/>
        <v>0</v>
      </c>
      <c r="WBG460" s="143">
        <f t="shared" si="392"/>
        <v>0</v>
      </c>
      <c r="WBH460" s="143">
        <f t="shared" si="392"/>
        <v>0</v>
      </c>
      <c r="WBI460" s="143">
        <f t="shared" si="392"/>
        <v>0</v>
      </c>
      <c r="WBJ460" s="143">
        <f t="shared" si="392"/>
        <v>0</v>
      </c>
      <c r="WBK460" s="143">
        <f t="shared" si="392"/>
        <v>0</v>
      </c>
      <c r="WBL460" s="143">
        <f t="shared" si="392"/>
        <v>0</v>
      </c>
      <c r="WBM460" s="143">
        <f t="shared" si="392"/>
        <v>0</v>
      </c>
      <c r="WBN460" s="143">
        <f t="shared" si="392"/>
        <v>0</v>
      </c>
      <c r="WBO460" s="143">
        <f t="shared" si="392"/>
        <v>0</v>
      </c>
      <c r="WBP460" s="143">
        <f t="shared" si="392"/>
        <v>0</v>
      </c>
      <c r="WBQ460" s="143">
        <f t="shared" si="392"/>
        <v>0</v>
      </c>
      <c r="WBR460" s="143">
        <f t="shared" si="392"/>
        <v>0</v>
      </c>
      <c r="WBS460" s="143">
        <f t="shared" si="392"/>
        <v>0</v>
      </c>
      <c r="WBT460" s="143">
        <f t="shared" si="392"/>
        <v>0</v>
      </c>
      <c r="WBU460" s="143">
        <f t="shared" ref="WBU460:WEF460" si="393">WBU436</f>
        <v>0</v>
      </c>
      <c r="WBV460" s="143">
        <f t="shared" si="393"/>
        <v>0</v>
      </c>
      <c r="WBW460" s="143">
        <f t="shared" si="393"/>
        <v>0</v>
      </c>
      <c r="WBX460" s="143">
        <f t="shared" si="393"/>
        <v>0</v>
      </c>
      <c r="WBY460" s="143">
        <f t="shared" si="393"/>
        <v>0</v>
      </c>
      <c r="WBZ460" s="143">
        <f t="shared" si="393"/>
        <v>0</v>
      </c>
      <c r="WCA460" s="143">
        <f t="shared" si="393"/>
        <v>0</v>
      </c>
      <c r="WCB460" s="143">
        <f t="shared" si="393"/>
        <v>0</v>
      </c>
      <c r="WCC460" s="143">
        <f t="shared" si="393"/>
        <v>0</v>
      </c>
      <c r="WCD460" s="143">
        <f t="shared" si="393"/>
        <v>0</v>
      </c>
      <c r="WCE460" s="143">
        <f t="shared" si="393"/>
        <v>0</v>
      </c>
      <c r="WCF460" s="143">
        <f t="shared" si="393"/>
        <v>0</v>
      </c>
      <c r="WCG460" s="143">
        <f t="shared" si="393"/>
        <v>0</v>
      </c>
      <c r="WCH460" s="143">
        <f t="shared" si="393"/>
        <v>0</v>
      </c>
      <c r="WCI460" s="143">
        <f t="shared" si="393"/>
        <v>0</v>
      </c>
      <c r="WCJ460" s="143">
        <f t="shared" si="393"/>
        <v>0</v>
      </c>
      <c r="WCK460" s="143">
        <f t="shared" si="393"/>
        <v>0</v>
      </c>
      <c r="WCL460" s="143">
        <f t="shared" si="393"/>
        <v>0</v>
      </c>
      <c r="WCM460" s="143">
        <f t="shared" si="393"/>
        <v>0</v>
      </c>
      <c r="WCN460" s="143">
        <f t="shared" si="393"/>
        <v>0</v>
      </c>
      <c r="WCO460" s="143">
        <f t="shared" si="393"/>
        <v>0</v>
      </c>
      <c r="WCP460" s="143">
        <f t="shared" si="393"/>
        <v>0</v>
      </c>
      <c r="WCQ460" s="143">
        <f t="shared" si="393"/>
        <v>0</v>
      </c>
      <c r="WCR460" s="143">
        <f t="shared" si="393"/>
        <v>0</v>
      </c>
      <c r="WCS460" s="143">
        <f t="shared" si="393"/>
        <v>0</v>
      </c>
      <c r="WCT460" s="143">
        <f t="shared" si="393"/>
        <v>0</v>
      </c>
      <c r="WCU460" s="143">
        <f t="shared" si="393"/>
        <v>0</v>
      </c>
      <c r="WCV460" s="143">
        <f t="shared" si="393"/>
        <v>0</v>
      </c>
      <c r="WCW460" s="143">
        <f t="shared" si="393"/>
        <v>0</v>
      </c>
      <c r="WCX460" s="143">
        <f t="shared" si="393"/>
        <v>0</v>
      </c>
      <c r="WCY460" s="143">
        <f t="shared" si="393"/>
        <v>0</v>
      </c>
      <c r="WCZ460" s="143">
        <f t="shared" si="393"/>
        <v>0</v>
      </c>
      <c r="WDA460" s="143">
        <f t="shared" si="393"/>
        <v>0</v>
      </c>
      <c r="WDB460" s="143">
        <f t="shared" si="393"/>
        <v>0</v>
      </c>
      <c r="WDC460" s="143">
        <f t="shared" si="393"/>
        <v>0</v>
      </c>
      <c r="WDD460" s="143">
        <f t="shared" si="393"/>
        <v>0</v>
      </c>
      <c r="WDE460" s="143">
        <f t="shared" si="393"/>
        <v>0</v>
      </c>
      <c r="WDF460" s="143">
        <f t="shared" si="393"/>
        <v>0</v>
      </c>
      <c r="WDG460" s="143">
        <f t="shared" si="393"/>
        <v>0</v>
      </c>
      <c r="WDH460" s="143">
        <f t="shared" si="393"/>
        <v>0</v>
      </c>
      <c r="WDI460" s="143">
        <f t="shared" si="393"/>
        <v>0</v>
      </c>
      <c r="WDJ460" s="143">
        <f t="shared" si="393"/>
        <v>0</v>
      </c>
      <c r="WDK460" s="143">
        <f t="shared" si="393"/>
        <v>0</v>
      </c>
      <c r="WDL460" s="143">
        <f t="shared" si="393"/>
        <v>0</v>
      </c>
      <c r="WDM460" s="143">
        <f t="shared" si="393"/>
        <v>0</v>
      </c>
      <c r="WDN460" s="143">
        <f t="shared" si="393"/>
        <v>0</v>
      </c>
      <c r="WDO460" s="143">
        <f t="shared" si="393"/>
        <v>0</v>
      </c>
      <c r="WDP460" s="143">
        <f t="shared" si="393"/>
        <v>0</v>
      </c>
      <c r="WDQ460" s="143">
        <f t="shared" si="393"/>
        <v>0</v>
      </c>
      <c r="WDR460" s="143">
        <f t="shared" si="393"/>
        <v>0</v>
      </c>
      <c r="WDS460" s="143">
        <f t="shared" si="393"/>
        <v>0</v>
      </c>
      <c r="WDT460" s="143">
        <f t="shared" si="393"/>
        <v>0</v>
      </c>
      <c r="WDU460" s="143">
        <f t="shared" si="393"/>
        <v>0</v>
      </c>
      <c r="WDV460" s="143">
        <f t="shared" si="393"/>
        <v>0</v>
      </c>
      <c r="WDW460" s="143">
        <f t="shared" si="393"/>
        <v>0</v>
      </c>
      <c r="WDX460" s="143">
        <f t="shared" si="393"/>
        <v>0</v>
      </c>
      <c r="WDY460" s="143">
        <f t="shared" si="393"/>
        <v>0</v>
      </c>
      <c r="WDZ460" s="143">
        <f t="shared" si="393"/>
        <v>0</v>
      </c>
      <c r="WEA460" s="143">
        <f t="shared" si="393"/>
        <v>0</v>
      </c>
      <c r="WEB460" s="143">
        <f t="shared" si="393"/>
        <v>0</v>
      </c>
      <c r="WEC460" s="143">
        <f t="shared" si="393"/>
        <v>0</v>
      </c>
      <c r="WED460" s="143">
        <f t="shared" si="393"/>
        <v>0</v>
      </c>
      <c r="WEE460" s="143">
        <f t="shared" si="393"/>
        <v>0</v>
      </c>
      <c r="WEF460" s="143">
        <f t="shared" si="393"/>
        <v>0</v>
      </c>
      <c r="WEG460" s="143">
        <f t="shared" ref="WEG460:WGR460" si="394">WEG436</f>
        <v>0</v>
      </c>
      <c r="WEH460" s="143">
        <f t="shared" si="394"/>
        <v>0</v>
      </c>
      <c r="WEI460" s="143">
        <f t="shared" si="394"/>
        <v>0</v>
      </c>
      <c r="WEJ460" s="143">
        <f t="shared" si="394"/>
        <v>0</v>
      </c>
      <c r="WEK460" s="143">
        <f t="shared" si="394"/>
        <v>0</v>
      </c>
      <c r="WEL460" s="143">
        <f t="shared" si="394"/>
        <v>0</v>
      </c>
      <c r="WEM460" s="143">
        <f t="shared" si="394"/>
        <v>0</v>
      </c>
      <c r="WEN460" s="143">
        <f t="shared" si="394"/>
        <v>0</v>
      </c>
      <c r="WEO460" s="143">
        <f t="shared" si="394"/>
        <v>0</v>
      </c>
      <c r="WEP460" s="143">
        <f t="shared" si="394"/>
        <v>0</v>
      </c>
      <c r="WEQ460" s="143">
        <f t="shared" si="394"/>
        <v>0</v>
      </c>
      <c r="WER460" s="143">
        <f t="shared" si="394"/>
        <v>0</v>
      </c>
      <c r="WES460" s="143">
        <f t="shared" si="394"/>
        <v>0</v>
      </c>
      <c r="WET460" s="143">
        <f t="shared" si="394"/>
        <v>0</v>
      </c>
      <c r="WEU460" s="143">
        <f t="shared" si="394"/>
        <v>0</v>
      </c>
      <c r="WEV460" s="143">
        <f t="shared" si="394"/>
        <v>0</v>
      </c>
      <c r="WEW460" s="143">
        <f t="shared" si="394"/>
        <v>0</v>
      </c>
      <c r="WEX460" s="143">
        <f t="shared" si="394"/>
        <v>0</v>
      </c>
      <c r="WEY460" s="143">
        <f t="shared" si="394"/>
        <v>0</v>
      </c>
      <c r="WEZ460" s="143">
        <f t="shared" si="394"/>
        <v>0</v>
      </c>
      <c r="WFA460" s="143">
        <f t="shared" si="394"/>
        <v>0</v>
      </c>
      <c r="WFB460" s="143">
        <f t="shared" si="394"/>
        <v>0</v>
      </c>
      <c r="WFC460" s="143">
        <f t="shared" si="394"/>
        <v>0</v>
      </c>
      <c r="WFD460" s="143">
        <f t="shared" si="394"/>
        <v>0</v>
      </c>
      <c r="WFE460" s="143">
        <f t="shared" si="394"/>
        <v>0</v>
      </c>
      <c r="WFF460" s="143">
        <f t="shared" si="394"/>
        <v>0</v>
      </c>
      <c r="WFG460" s="143">
        <f t="shared" si="394"/>
        <v>0</v>
      </c>
      <c r="WFH460" s="143">
        <f t="shared" si="394"/>
        <v>0</v>
      </c>
      <c r="WFI460" s="143">
        <f t="shared" si="394"/>
        <v>0</v>
      </c>
      <c r="WFJ460" s="143">
        <f t="shared" si="394"/>
        <v>0</v>
      </c>
      <c r="WFK460" s="143">
        <f t="shared" si="394"/>
        <v>0</v>
      </c>
      <c r="WFL460" s="143">
        <f t="shared" si="394"/>
        <v>0</v>
      </c>
      <c r="WFM460" s="143">
        <f t="shared" si="394"/>
        <v>0</v>
      </c>
      <c r="WFN460" s="143">
        <f t="shared" si="394"/>
        <v>0</v>
      </c>
      <c r="WFO460" s="143">
        <f t="shared" si="394"/>
        <v>0</v>
      </c>
      <c r="WFP460" s="143">
        <f t="shared" si="394"/>
        <v>0</v>
      </c>
      <c r="WFQ460" s="143">
        <f t="shared" si="394"/>
        <v>0</v>
      </c>
      <c r="WFR460" s="143">
        <f t="shared" si="394"/>
        <v>0</v>
      </c>
      <c r="WFS460" s="143">
        <f t="shared" si="394"/>
        <v>0</v>
      </c>
      <c r="WFT460" s="143">
        <f t="shared" si="394"/>
        <v>0</v>
      </c>
      <c r="WFU460" s="143">
        <f t="shared" si="394"/>
        <v>0</v>
      </c>
      <c r="WFV460" s="143">
        <f t="shared" si="394"/>
        <v>0</v>
      </c>
      <c r="WFW460" s="143">
        <f t="shared" si="394"/>
        <v>0</v>
      </c>
      <c r="WFX460" s="143">
        <f t="shared" si="394"/>
        <v>0</v>
      </c>
      <c r="WFY460" s="143">
        <f t="shared" si="394"/>
        <v>0</v>
      </c>
      <c r="WFZ460" s="143">
        <f t="shared" si="394"/>
        <v>0</v>
      </c>
      <c r="WGA460" s="143">
        <f t="shared" si="394"/>
        <v>0</v>
      </c>
      <c r="WGB460" s="143">
        <f t="shared" si="394"/>
        <v>0</v>
      </c>
      <c r="WGC460" s="143">
        <f t="shared" si="394"/>
        <v>0</v>
      </c>
      <c r="WGD460" s="143">
        <f t="shared" si="394"/>
        <v>0</v>
      </c>
      <c r="WGE460" s="143">
        <f t="shared" si="394"/>
        <v>0</v>
      </c>
      <c r="WGF460" s="143">
        <f t="shared" si="394"/>
        <v>0</v>
      </c>
      <c r="WGG460" s="143">
        <f t="shared" si="394"/>
        <v>0</v>
      </c>
      <c r="WGH460" s="143">
        <f t="shared" si="394"/>
        <v>0</v>
      </c>
      <c r="WGI460" s="143">
        <f t="shared" si="394"/>
        <v>0</v>
      </c>
      <c r="WGJ460" s="143">
        <f t="shared" si="394"/>
        <v>0</v>
      </c>
      <c r="WGK460" s="143">
        <f t="shared" si="394"/>
        <v>0</v>
      </c>
      <c r="WGL460" s="143">
        <f t="shared" si="394"/>
        <v>0</v>
      </c>
      <c r="WGM460" s="143">
        <f t="shared" si="394"/>
        <v>0</v>
      </c>
      <c r="WGN460" s="143">
        <f t="shared" si="394"/>
        <v>0</v>
      </c>
      <c r="WGO460" s="143">
        <f t="shared" si="394"/>
        <v>0</v>
      </c>
      <c r="WGP460" s="143">
        <f t="shared" si="394"/>
        <v>0</v>
      </c>
      <c r="WGQ460" s="143">
        <f t="shared" si="394"/>
        <v>0</v>
      </c>
      <c r="WGR460" s="143">
        <f t="shared" si="394"/>
        <v>0</v>
      </c>
      <c r="WGS460" s="143">
        <f t="shared" ref="WGS460:WJD460" si="395">WGS436</f>
        <v>0</v>
      </c>
      <c r="WGT460" s="143">
        <f t="shared" si="395"/>
        <v>0</v>
      </c>
      <c r="WGU460" s="143">
        <f t="shared" si="395"/>
        <v>0</v>
      </c>
      <c r="WGV460" s="143">
        <f t="shared" si="395"/>
        <v>0</v>
      </c>
      <c r="WGW460" s="143">
        <f t="shared" si="395"/>
        <v>0</v>
      </c>
      <c r="WGX460" s="143">
        <f t="shared" si="395"/>
        <v>0</v>
      </c>
      <c r="WGY460" s="143">
        <f t="shared" si="395"/>
        <v>0</v>
      </c>
      <c r="WGZ460" s="143">
        <f t="shared" si="395"/>
        <v>0</v>
      </c>
      <c r="WHA460" s="143">
        <f t="shared" si="395"/>
        <v>0</v>
      </c>
      <c r="WHB460" s="143">
        <f t="shared" si="395"/>
        <v>0</v>
      </c>
      <c r="WHC460" s="143">
        <f t="shared" si="395"/>
        <v>0</v>
      </c>
      <c r="WHD460" s="143">
        <f t="shared" si="395"/>
        <v>0</v>
      </c>
      <c r="WHE460" s="143">
        <f t="shared" si="395"/>
        <v>0</v>
      </c>
      <c r="WHF460" s="143">
        <f t="shared" si="395"/>
        <v>0</v>
      </c>
      <c r="WHG460" s="143">
        <f t="shared" si="395"/>
        <v>0</v>
      </c>
      <c r="WHH460" s="143">
        <f t="shared" si="395"/>
        <v>0</v>
      </c>
      <c r="WHI460" s="143">
        <f t="shared" si="395"/>
        <v>0</v>
      </c>
      <c r="WHJ460" s="143">
        <f t="shared" si="395"/>
        <v>0</v>
      </c>
      <c r="WHK460" s="143">
        <f t="shared" si="395"/>
        <v>0</v>
      </c>
      <c r="WHL460" s="143">
        <f t="shared" si="395"/>
        <v>0</v>
      </c>
      <c r="WHM460" s="143">
        <f t="shared" si="395"/>
        <v>0</v>
      </c>
      <c r="WHN460" s="143">
        <f t="shared" si="395"/>
        <v>0</v>
      </c>
      <c r="WHO460" s="143">
        <f t="shared" si="395"/>
        <v>0</v>
      </c>
      <c r="WHP460" s="143">
        <f t="shared" si="395"/>
        <v>0</v>
      </c>
      <c r="WHQ460" s="143">
        <f t="shared" si="395"/>
        <v>0</v>
      </c>
      <c r="WHR460" s="143">
        <f t="shared" si="395"/>
        <v>0</v>
      </c>
      <c r="WHS460" s="143">
        <f t="shared" si="395"/>
        <v>0</v>
      </c>
      <c r="WHT460" s="143">
        <f t="shared" si="395"/>
        <v>0</v>
      </c>
      <c r="WHU460" s="143">
        <f t="shared" si="395"/>
        <v>0</v>
      </c>
      <c r="WHV460" s="143">
        <f t="shared" si="395"/>
        <v>0</v>
      </c>
      <c r="WHW460" s="143">
        <f t="shared" si="395"/>
        <v>0</v>
      </c>
      <c r="WHX460" s="143">
        <f t="shared" si="395"/>
        <v>0</v>
      </c>
      <c r="WHY460" s="143">
        <f t="shared" si="395"/>
        <v>0</v>
      </c>
      <c r="WHZ460" s="143">
        <f t="shared" si="395"/>
        <v>0</v>
      </c>
      <c r="WIA460" s="143">
        <f t="shared" si="395"/>
        <v>0</v>
      </c>
      <c r="WIB460" s="143">
        <f t="shared" si="395"/>
        <v>0</v>
      </c>
      <c r="WIC460" s="143">
        <f t="shared" si="395"/>
        <v>0</v>
      </c>
      <c r="WID460" s="143">
        <f t="shared" si="395"/>
        <v>0</v>
      </c>
      <c r="WIE460" s="143">
        <f t="shared" si="395"/>
        <v>0</v>
      </c>
      <c r="WIF460" s="143">
        <f t="shared" si="395"/>
        <v>0</v>
      </c>
      <c r="WIG460" s="143">
        <f t="shared" si="395"/>
        <v>0</v>
      </c>
      <c r="WIH460" s="143">
        <f t="shared" si="395"/>
        <v>0</v>
      </c>
      <c r="WII460" s="143">
        <f t="shared" si="395"/>
        <v>0</v>
      </c>
      <c r="WIJ460" s="143">
        <f t="shared" si="395"/>
        <v>0</v>
      </c>
      <c r="WIK460" s="143">
        <f t="shared" si="395"/>
        <v>0</v>
      </c>
      <c r="WIL460" s="143">
        <f t="shared" si="395"/>
        <v>0</v>
      </c>
      <c r="WIM460" s="143">
        <f t="shared" si="395"/>
        <v>0</v>
      </c>
      <c r="WIN460" s="143">
        <f t="shared" si="395"/>
        <v>0</v>
      </c>
      <c r="WIO460" s="143">
        <f t="shared" si="395"/>
        <v>0</v>
      </c>
      <c r="WIP460" s="143">
        <f t="shared" si="395"/>
        <v>0</v>
      </c>
      <c r="WIQ460" s="143">
        <f t="shared" si="395"/>
        <v>0</v>
      </c>
      <c r="WIR460" s="143">
        <f t="shared" si="395"/>
        <v>0</v>
      </c>
      <c r="WIS460" s="143">
        <f t="shared" si="395"/>
        <v>0</v>
      </c>
      <c r="WIT460" s="143">
        <f t="shared" si="395"/>
        <v>0</v>
      </c>
      <c r="WIU460" s="143">
        <f t="shared" si="395"/>
        <v>0</v>
      </c>
      <c r="WIV460" s="143">
        <f t="shared" si="395"/>
        <v>0</v>
      </c>
      <c r="WIW460" s="143">
        <f t="shared" si="395"/>
        <v>0</v>
      </c>
      <c r="WIX460" s="143">
        <f t="shared" si="395"/>
        <v>0</v>
      </c>
      <c r="WIY460" s="143">
        <f t="shared" si="395"/>
        <v>0</v>
      </c>
      <c r="WIZ460" s="143">
        <f t="shared" si="395"/>
        <v>0</v>
      </c>
      <c r="WJA460" s="143">
        <f t="shared" si="395"/>
        <v>0</v>
      </c>
      <c r="WJB460" s="143">
        <f t="shared" si="395"/>
        <v>0</v>
      </c>
      <c r="WJC460" s="143">
        <f t="shared" si="395"/>
        <v>0</v>
      </c>
      <c r="WJD460" s="143">
        <f t="shared" si="395"/>
        <v>0</v>
      </c>
      <c r="WJE460" s="143">
        <f t="shared" ref="WJE460:WLP460" si="396">WJE436</f>
        <v>0</v>
      </c>
      <c r="WJF460" s="143">
        <f t="shared" si="396"/>
        <v>0</v>
      </c>
      <c r="WJG460" s="143">
        <f t="shared" si="396"/>
        <v>0</v>
      </c>
      <c r="WJH460" s="143">
        <f t="shared" si="396"/>
        <v>0</v>
      </c>
      <c r="WJI460" s="143">
        <f t="shared" si="396"/>
        <v>0</v>
      </c>
      <c r="WJJ460" s="143">
        <f t="shared" si="396"/>
        <v>0</v>
      </c>
      <c r="WJK460" s="143">
        <f t="shared" si="396"/>
        <v>0</v>
      </c>
      <c r="WJL460" s="143">
        <f t="shared" si="396"/>
        <v>0</v>
      </c>
      <c r="WJM460" s="143">
        <f t="shared" si="396"/>
        <v>0</v>
      </c>
      <c r="WJN460" s="143">
        <f t="shared" si="396"/>
        <v>0</v>
      </c>
      <c r="WJO460" s="143">
        <f t="shared" si="396"/>
        <v>0</v>
      </c>
      <c r="WJP460" s="143">
        <f t="shared" si="396"/>
        <v>0</v>
      </c>
      <c r="WJQ460" s="143">
        <f t="shared" si="396"/>
        <v>0</v>
      </c>
      <c r="WJR460" s="143">
        <f t="shared" si="396"/>
        <v>0</v>
      </c>
      <c r="WJS460" s="143">
        <f t="shared" si="396"/>
        <v>0</v>
      </c>
      <c r="WJT460" s="143">
        <f t="shared" si="396"/>
        <v>0</v>
      </c>
      <c r="WJU460" s="143">
        <f t="shared" si="396"/>
        <v>0</v>
      </c>
      <c r="WJV460" s="143">
        <f t="shared" si="396"/>
        <v>0</v>
      </c>
      <c r="WJW460" s="143">
        <f t="shared" si="396"/>
        <v>0</v>
      </c>
      <c r="WJX460" s="143">
        <f t="shared" si="396"/>
        <v>0</v>
      </c>
      <c r="WJY460" s="143">
        <f t="shared" si="396"/>
        <v>0</v>
      </c>
      <c r="WJZ460" s="143">
        <f t="shared" si="396"/>
        <v>0</v>
      </c>
      <c r="WKA460" s="143">
        <f t="shared" si="396"/>
        <v>0</v>
      </c>
      <c r="WKB460" s="143">
        <f t="shared" si="396"/>
        <v>0</v>
      </c>
      <c r="WKC460" s="143">
        <f t="shared" si="396"/>
        <v>0</v>
      </c>
      <c r="WKD460" s="143">
        <f t="shared" si="396"/>
        <v>0</v>
      </c>
      <c r="WKE460" s="143">
        <f t="shared" si="396"/>
        <v>0</v>
      </c>
      <c r="WKF460" s="143">
        <f t="shared" si="396"/>
        <v>0</v>
      </c>
      <c r="WKG460" s="143">
        <f t="shared" si="396"/>
        <v>0</v>
      </c>
      <c r="WKH460" s="143">
        <f t="shared" si="396"/>
        <v>0</v>
      </c>
      <c r="WKI460" s="143">
        <f t="shared" si="396"/>
        <v>0</v>
      </c>
      <c r="WKJ460" s="143">
        <f t="shared" si="396"/>
        <v>0</v>
      </c>
      <c r="WKK460" s="143">
        <f t="shared" si="396"/>
        <v>0</v>
      </c>
      <c r="WKL460" s="143">
        <f t="shared" si="396"/>
        <v>0</v>
      </c>
      <c r="WKM460" s="143">
        <f t="shared" si="396"/>
        <v>0</v>
      </c>
      <c r="WKN460" s="143">
        <f t="shared" si="396"/>
        <v>0</v>
      </c>
      <c r="WKO460" s="143">
        <f t="shared" si="396"/>
        <v>0</v>
      </c>
      <c r="WKP460" s="143">
        <f t="shared" si="396"/>
        <v>0</v>
      </c>
      <c r="WKQ460" s="143">
        <f t="shared" si="396"/>
        <v>0</v>
      </c>
      <c r="WKR460" s="143">
        <f t="shared" si="396"/>
        <v>0</v>
      </c>
      <c r="WKS460" s="143">
        <f t="shared" si="396"/>
        <v>0</v>
      </c>
      <c r="WKT460" s="143">
        <f t="shared" si="396"/>
        <v>0</v>
      </c>
      <c r="WKU460" s="143">
        <f t="shared" si="396"/>
        <v>0</v>
      </c>
      <c r="WKV460" s="143">
        <f t="shared" si="396"/>
        <v>0</v>
      </c>
      <c r="WKW460" s="143">
        <f t="shared" si="396"/>
        <v>0</v>
      </c>
      <c r="WKX460" s="143">
        <f t="shared" si="396"/>
        <v>0</v>
      </c>
      <c r="WKY460" s="143">
        <f t="shared" si="396"/>
        <v>0</v>
      </c>
      <c r="WKZ460" s="143">
        <f t="shared" si="396"/>
        <v>0</v>
      </c>
      <c r="WLA460" s="143">
        <f t="shared" si="396"/>
        <v>0</v>
      </c>
      <c r="WLB460" s="143">
        <f t="shared" si="396"/>
        <v>0</v>
      </c>
      <c r="WLC460" s="143">
        <f t="shared" si="396"/>
        <v>0</v>
      </c>
      <c r="WLD460" s="143">
        <f t="shared" si="396"/>
        <v>0</v>
      </c>
      <c r="WLE460" s="143">
        <f t="shared" si="396"/>
        <v>0</v>
      </c>
      <c r="WLF460" s="143">
        <f t="shared" si="396"/>
        <v>0</v>
      </c>
      <c r="WLG460" s="143">
        <f t="shared" si="396"/>
        <v>0</v>
      </c>
      <c r="WLH460" s="143">
        <f t="shared" si="396"/>
        <v>0</v>
      </c>
      <c r="WLI460" s="143">
        <f t="shared" si="396"/>
        <v>0</v>
      </c>
      <c r="WLJ460" s="143">
        <f t="shared" si="396"/>
        <v>0</v>
      </c>
      <c r="WLK460" s="143">
        <f t="shared" si="396"/>
        <v>0</v>
      </c>
      <c r="WLL460" s="143">
        <f t="shared" si="396"/>
        <v>0</v>
      </c>
      <c r="WLM460" s="143">
        <f t="shared" si="396"/>
        <v>0</v>
      </c>
      <c r="WLN460" s="143">
        <f t="shared" si="396"/>
        <v>0</v>
      </c>
      <c r="WLO460" s="143">
        <f t="shared" si="396"/>
        <v>0</v>
      </c>
      <c r="WLP460" s="143">
        <f t="shared" si="396"/>
        <v>0</v>
      </c>
      <c r="WLQ460" s="143">
        <f t="shared" ref="WLQ460:WOB460" si="397">WLQ436</f>
        <v>0</v>
      </c>
      <c r="WLR460" s="143">
        <f t="shared" si="397"/>
        <v>0</v>
      </c>
      <c r="WLS460" s="143">
        <f t="shared" si="397"/>
        <v>0</v>
      </c>
      <c r="WLT460" s="143">
        <f t="shared" si="397"/>
        <v>0</v>
      </c>
      <c r="WLU460" s="143">
        <f t="shared" si="397"/>
        <v>0</v>
      </c>
      <c r="WLV460" s="143">
        <f t="shared" si="397"/>
        <v>0</v>
      </c>
      <c r="WLW460" s="143">
        <f t="shared" si="397"/>
        <v>0</v>
      </c>
      <c r="WLX460" s="143">
        <f t="shared" si="397"/>
        <v>0</v>
      </c>
      <c r="WLY460" s="143">
        <f t="shared" si="397"/>
        <v>0</v>
      </c>
      <c r="WLZ460" s="143">
        <f t="shared" si="397"/>
        <v>0</v>
      </c>
      <c r="WMA460" s="143">
        <f t="shared" si="397"/>
        <v>0</v>
      </c>
      <c r="WMB460" s="143">
        <f t="shared" si="397"/>
        <v>0</v>
      </c>
      <c r="WMC460" s="143">
        <f t="shared" si="397"/>
        <v>0</v>
      </c>
      <c r="WMD460" s="143">
        <f t="shared" si="397"/>
        <v>0</v>
      </c>
      <c r="WME460" s="143">
        <f t="shared" si="397"/>
        <v>0</v>
      </c>
      <c r="WMF460" s="143">
        <f t="shared" si="397"/>
        <v>0</v>
      </c>
      <c r="WMG460" s="143">
        <f t="shared" si="397"/>
        <v>0</v>
      </c>
      <c r="WMH460" s="143">
        <f t="shared" si="397"/>
        <v>0</v>
      </c>
      <c r="WMI460" s="143">
        <f t="shared" si="397"/>
        <v>0</v>
      </c>
      <c r="WMJ460" s="143">
        <f t="shared" si="397"/>
        <v>0</v>
      </c>
      <c r="WMK460" s="143">
        <f t="shared" si="397"/>
        <v>0</v>
      </c>
      <c r="WML460" s="143">
        <f t="shared" si="397"/>
        <v>0</v>
      </c>
      <c r="WMM460" s="143">
        <f t="shared" si="397"/>
        <v>0</v>
      </c>
      <c r="WMN460" s="143">
        <f t="shared" si="397"/>
        <v>0</v>
      </c>
      <c r="WMO460" s="143">
        <f t="shared" si="397"/>
        <v>0</v>
      </c>
      <c r="WMP460" s="143">
        <f t="shared" si="397"/>
        <v>0</v>
      </c>
      <c r="WMQ460" s="143">
        <f t="shared" si="397"/>
        <v>0</v>
      </c>
      <c r="WMR460" s="143">
        <f t="shared" si="397"/>
        <v>0</v>
      </c>
      <c r="WMS460" s="143">
        <f t="shared" si="397"/>
        <v>0</v>
      </c>
      <c r="WMT460" s="143">
        <f t="shared" si="397"/>
        <v>0</v>
      </c>
      <c r="WMU460" s="143">
        <f t="shared" si="397"/>
        <v>0</v>
      </c>
      <c r="WMV460" s="143">
        <f t="shared" si="397"/>
        <v>0</v>
      </c>
      <c r="WMW460" s="143">
        <f t="shared" si="397"/>
        <v>0</v>
      </c>
      <c r="WMX460" s="143">
        <f t="shared" si="397"/>
        <v>0</v>
      </c>
      <c r="WMY460" s="143">
        <f t="shared" si="397"/>
        <v>0</v>
      </c>
      <c r="WMZ460" s="143">
        <f t="shared" si="397"/>
        <v>0</v>
      </c>
      <c r="WNA460" s="143">
        <f t="shared" si="397"/>
        <v>0</v>
      </c>
      <c r="WNB460" s="143">
        <f t="shared" si="397"/>
        <v>0</v>
      </c>
      <c r="WNC460" s="143">
        <f t="shared" si="397"/>
        <v>0</v>
      </c>
      <c r="WND460" s="143">
        <f t="shared" si="397"/>
        <v>0</v>
      </c>
      <c r="WNE460" s="143">
        <f t="shared" si="397"/>
        <v>0</v>
      </c>
      <c r="WNF460" s="143">
        <f t="shared" si="397"/>
        <v>0</v>
      </c>
      <c r="WNG460" s="143">
        <f t="shared" si="397"/>
        <v>0</v>
      </c>
      <c r="WNH460" s="143">
        <f t="shared" si="397"/>
        <v>0</v>
      </c>
      <c r="WNI460" s="143">
        <f t="shared" si="397"/>
        <v>0</v>
      </c>
      <c r="WNJ460" s="143">
        <f t="shared" si="397"/>
        <v>0</v>
      </c>
      <c r="WNK460" s="143">
        <f t="shared" si="397"/>
        <v>0</v>
      </c>
      <c r="WNL460" s="143">
        <f t="shared" si="397"/>
        <v>0</v>
      </c>
      <c r="WNM460" s="143">
        <f t="shared" si="397"/>
        <v>0</v>
      </c>
      <c r="WNN460" s="143">
        <f t="shared" si="397"/>
        <v>0</v>
      </c>
      <c r="WNO460" s="143">
        <f t="shared" si="397"/>
        <v>0</v>
      </c>
      <c r="WNP460" s="143">
        <f t="shared" si="397"/>
        <v>0</v>
      </c>
      <c r="WNQ460" s="143">
        <f t="shared" si="397"/>
        <v>0</v>
      </c>
      <c r="WNR460" s="143">
        <f t="shared" si="397"/>
        <v>0</v>
      </c>
      <c r="WNS460" s="143">
        <f t="shared" si="397"/>
        <v>0</v>
      </c>
      <c r="WNT460" s="143">
        <f t="shared" si="397"/>
        <v>0</v>
      </c>
      <c r="WNU460" s="143">
        <f t="shared" si="397"/>
        <v>0</v>
      </c>
      <c r="WNV460" s="143">
        <f t="shared" si="397"/>
        <v>0</v>
      </c>
      <c r="WNW460" s="143">
        <f t="shared" si="397"/>
        <v>0</v>
      </c>
      <c r="WNX460" s="143">
        <f t="shared" si="397"/>
        <v>0</v>
      </c>
      <c r="WNY460" s="143">
        <f t="shared" si="397"/>
        <v>0</v>
      </c>
      <c r="WNZ460" s="143">
        <f t="shared" si="397"/>
        <v>0</v>
      </c>
      <c r="WOA460" s="143">
        <f t="shared" si="397"/>
        <v>0</v>
      </c>
      <c r="WOB460" s="143">
        <f t="shared" si="397"/>
        <v>0</v>
      </c>
      <c r="WOC460" s="143">
        <f t="shared" ref="WOC460:WQN460" si="398">WOC436</f>
        <v>0</v>
      </c>
      <c r="WOD460" s="143">
        <f t="shared" si="398"/>
        <v>0</v>
      </c>
      <c r="WOE460" s="143">
        <f t="shared" si="398"/>
        <v>0</v>
      </c>
      <c r="WOF460" s="143">
        <f t="shared" si="398"/>
        <v>0</v>
      </c>
      <c r="WOG460" s="143">
        <f t="shared" si="398"/>
        <v>0</v>
      </c>
      <c r="WOH460" s="143">
        <f t="shared" si="398"/>
        <v>0</v>
      </c>
      <c r="WOI460" s="143">
        <f t="shared" si="398"/>
        <v>0</v>
      </c>
      <c r="WOJ460" s="143">
        <f t="shared" si="398"/>
        <v>0</v>
      </c>
      <c r="WOK460" s="143">
        <f t="shared" si="398"/>
        <v>0</v>
      </c>
      <c r="WOL460" s="143">
        <f t="shared" si="398"/>
        <v>0</v>
      </c>
      <c r="WOM460" s="143">
        <f t="shared" si="398"/>
        <v>0</v>
      </c>
      <c r="WON460" s="143">
        <f t="shared" si="398"/>
        <v>0</v>
      </c>
      <c r="WOO460" s="143">
        <f t="shared" si="398"/>
        <v>0</v>
      </c>
      <c r="WOP460" s="143">
        <f t="shared" si="398"/>
        <v>0</v>
      </c>
      <c r="WOQ460" s="143">
        <f t="shared" si="398"/>
        <v>0</v>
      </c>
      <c r="WOR460" s="143">
        <f t="shared" si="398"/>
        <v>0</v>
      </c>
      <c r="WOS460" s="143">
        <f t="shared" si="398"/>
        <v>0</v>
      </c>
      <c r="WOT460" s="143">
        <f t="shared" si="398"/>
        <v>0</v>
      </c>
      <c r="WOU460" s="143">
        <f t="shared" si="398"/>
        <v>0</v>
      </c>
      <c r="WOV460" s="143">
        <f t="shared" si="398"/>
        <v>0</v>
      </c>
      <c r="WOW460" s="143">
        <f t="shared" si="398"/>
        <v>0</v>
      </c>
      <c r="WOX460" s="143">
        <f t="shared" si="398"/>
        <v>0</v>
      </c>
      <c r="WOY460" s="143">
        <f t="shared" si="398"/>
        <v>0</v>
      </c>
      <c r="WOZ460" s="143">
        <f t="shared" si="398"/>
        <v>0</v>
      </c>
      <c r="WPA460" s="143">
        <f t="shared" si="398"/>
        <v>0</v>
      </c>
      <c r="WPB460" s="143">
        <f t="shared" si="398"/>
        <v>0</v>
      </c>
      <c r="WPC460" s="143">
        <f t="shared" si="398"/>
        <v>0</v>
      </c>
      <c r="WPD460" s="143">
        <f t="shared" si="398"/>
        <v>0</v>
      </c>
      <c r="WPE460" s="143">
        <f t="shared" si="398"/>
        <v>0</v>
      </c>
      <c r="WPF460" s="143">
        <f t="shared" si="398"/>
        <v>0</v>
      </c>
      <c r="WPG460" s="143">
        <f t="shared" si="398"/>
        <v>0</v>
      </c>
      <c r="WPH460" s="143">
        <f t="shared" si="398"/>
        <v>0</v>
      </c>
      <c r="WPI460" s="143">
        <f t="shared" si="398"/>
        <v>0</v>
      </c>
      <c r="WPJ460" s="143">
        <f t="shared" si="398"/>
        <v>0</v>
      </c>
      <c r="WPK460" s="143">
        <f t="shared" si="398"/>
        <v>0</v>
      </c>
      <c r="WPL460" s="143">
        <f t="shared" si="398"/>
        <v>0</v>
      </c>
      <c r="WPM460" s="143">
        <f t="shared" si="398"/>
        <v>0</v>
      </c>
      <c r="WPN460" s="143">
        <f t="shared" si="398"/>
        <v>0</v>
      </c>
      <c r="WPO460" s="143">
        <f t="shared" si="398"/>
        <v>0</v>
      </c>
      <c r="WPP460" s="143">
        <f t="shared" si="398"/>
        <v>0</v>
      </c>
      <c r="WPQ460" s="143">
        <f t="shared" si="398"/>
        <v>0</v>
      </c>
      <c r="WPR460" s="143">
        <f t="shared" si="398"/>
        <v>0</v>
      </c>
      <c r="WPS460" s="143">
        <f t="shared" si="398"/>
        <v>0</v>
      </c>
      <c r="WPT460" s="143">
        <f t="shared" si="398"/>
        <v>0</v>
      </c>
      <c r="WPU460" s="143">
        <f t="shared" si="398"/>
        <v>0</v>
      </c>
      <c r="WPV460" s="143">
        <f t="shared" si="398"/>
        <v>0</v>
      </c>
      <c r="WPW460" s="143">
        <f t="shared" si="398"/>
        <v>0</v>
      </c>
      <c r="WPX460" s="143">
        <f t="shared" si="398"/>
        <v>0</v>
      </c>
      <c r="WPY460" s="143">
        <f t="shared" si="398"/>
        <v>0</v>
      </c>
      <c r="WPZ460" s="143">
        <f t="shared" si="398"/>
        <v>0</v>
      </c>
      <c r="WQA460" s="143">
        <f t="shared" si="398"/>
        <v>0</v>
      </c>
      <c r="WQB460" s="143">
        <f t="shared" si="398"/>
        <v>0</v>
      </c>
      <c r="WQC460" s="143">
        <f t="shared" si="398"/>
        <v>0</v>
      </c>
      <c r="WQD460" s="143">
        <f t="shared" si="398"/>
        <v>0</v>
      </c>
      <c r="WQE460" s="143">
        <f t="shared" si="398"/>
        <v>0</v>
      </c>
      <c r="WQF460" s="143">
        <f t="shared" si="398"/>
        <v>0</v>
      </c>
      <c r="WQG460" s="143">
        <f t="shared" si="398"/>
        <v>0</v>
      </c>
      <c r="WQH460" s="143">
        <f t="shared" si="398"/>
        <v>0</v>
      </c>
      <c r="WQI460" s="143">
        <f t="shared" si="398"/>
        <v>0</v>
      </c>
      <c r="WQJ460" s="143">
        <f t="shared" si="398"/>
        <v>0</v>
      </c>
      <c r="WQK460" s="143">
        <f t="shared" si="398"/>
        <v>0</v>
      </c>
      <c r="WQL460" s="143">
        <f t="shared" si="398"/>
        <v>0</v>
      </c>
      <c r="WQM460" s="143">
        <f t="shared" si="398"/>
        <v>0</v>
      </c>
      <c r="WQN460" s="143">
        <f t="shared" si="398"/>
        <v>0</v>
      </c>
      <c r="WQO460" s="143">
        <f t="shared" ref="WQO460:WSZ460" si="399">WQO436</f>
        <v>0</v>
      </c>
      <c r="WQP460" s="143">
        <f t="shared" si="399"/>
        <v>0</v>
      </c>
      <c r="WQQ460" s="143">
        <f t="shared" si="399"/>
        <v>0</v>
      </c>
      <c r="WQR460" s="143">
        <f t="shared" si="399"/>
        <v>0</v>
      </c>
      <c r="WQS460" s="143">
        <f t="shared" si="399"/>
        <v>0</v>
      </c>
      <c r="WQT460" s="143">
        <f t="shared" si="399"/>
        <v>0</v>
      </c>
      <c r="WQU460" s="143">
        <f t="shared" si="399"/>
        <v>0</v>
      </c>
      <c r="WQV460" s="143">
        <f t="shared" si="399"/>
        <v>0</v>
      </c>
      <c r="WQW460" s="143">
        <f t="shared" si="399"/>
        <v>0</v>
      </c>
      <c r="WQX460" s="143">
        <f t="shared" si="399"/>
        <v>0</v>
      </c>
      <c r="WQY460" s="143">
        <f t="shared" si="399"/>
        <v>0</v>
      </c>
      <c r="WQZ460" s="143">
        <f t="shared" si="399"/>
        <v>0</v>
      </c>
      <c r="WRA460" s="143">
        <f t="shared" si="399"/>
        <v>0</v>
      </c>
      <c r="WRB460" s="143">
        <f t="shared" si="399"/>
        <v>0</v>
      </c>
      <c r="WRC460" s="143">
        <f t="shared" si="399"/>
        <v>0</v>
      </c>
      <c r="WRD460" s="143">
        <f t="shared" si="399"/>
        <v>0</v>
      </c>
      <c r="WRE460" s="143">
        <f t="shared" si="399"/>
        <v>0</v>
      </c>
      <c r="WRF460" s="143">
        <f t="shared" si="399"/>
        <v>0</v>
      </c>
      <c r="WRG460" s="143">
        <f t="shared" si="399"/>
        <v>0</v>
      </c>
      <c r="WRH460" s="143">
        <f t="shared" si="399"/>
        <v>0</v>
      </c>
      <c r="WRI460" s="143">
        <f t="shared" si="399"/>
        <v>0</v>
      </c>
      <c r="WRJ460" s="143">
        <f t="shared" si="399"/>
        <v>0</v>
      </c>
      <c r="WRK460" s="143">
        <f t="shared" si="399"/>
        <v>0</v>
      </c>
      <c r="WRL460" s="143">
        <f t="shared" si="399"/>
        <v>0</v>
      </c>
      <c r="WRM460" s="143">
        <f t="shared" si="399"/>
        <v>0</v>
      </c>
      <c r="WRN460" s="143">
        <f t="shared" si="399"/>
        <v>0</v>
      </c>
      <c r="WRO460" s="143">
        <f t="shared" si="399"/>
        <v>0</v>
      </c>
      <c r="WRP460" s="143">
        <f t="shared" si="399"/>
        <v>0</v>
      </c>
      <c r="WRQ460" s="143">
        <f t="shared" si="399"/>
        <v>0</v>
      </c>
      <c r="WRR460" s="143">
        <f t="shared" si="399"/>
        <v>0</v>
      </c>
      <c r="WRS460" s="143">
        <f t="shared" si="399"/>
        <v>0</v>
      </c>
      <c r="WRT460" s="143">
        <f t="shared" si="399"/>
        <v>0</v>
      </c>
      <c r="WRU460" s="143">
        <f t="shared" si="399"/>
        <v>0</v>
      </c>
      <c r="WRV460" s="143">
        <f t="shared" si="399"/>
        <v>0</v>
      </c>
      <c r="WRW460" s="143">
        <f t="shared" si="399"/>
        <v>0</v>
      </c>
      <c r="WRX460" s="143">
        <f t="shared" si="399"/>
        <v>0</v>
      </c>
      <c r="WRY460" s="143">
        <f t="shared" si="399"/>
        <v>0</v>
      </c>
      <c r="WRZ460" s="143">
        <f t="shared" si="399"/>
        <v>0</v>
      </c>
      <c r="WSA460" s="143">
        <f t="shared" si="399"/>
        <v>0</v>
      </c>
      <c r="WSB460" s="143">
        <f t="shared" si="399"/>
        <v>0</v>
      </c>
      <c r="WSC460" s="143">
        <f t="shared" si="399"/>
        <v>0</v>
      </c>
      <c r="WSD460" s="143">
        <f t="shared" si="399"/>
        <v>0</v>
      </c>
      <c r="WSE460" s="143">
        <f t="shared" si="399"/>
        <v>0</v>
      </c>
      <c r="WSF460" s="143">
        <f t="shared" si="399"/>
        <v>0</v>
      </c>
      <c r="WSG460" s="143">
        <f t="shared" si="399"/>
        <v>0</v>
      </c>
      <c r="WSH460" s="143">
        <f t="shared" si="399"/>
        <v>0</v>
      </c>
      <c r="WSI460" s="143">
        <f t="shared" si="399"/>
        <v>0</v>
      </c>
      <c r="WSJ460" s="143">
        <f t="shared" si="399"/>
        <v>0</v>
      </c>
      <c r="WSK460" s="143">
        <f t="shared" si="399"/>
        <v>0</v>
      </c>
      <c r="WSL460" s="143">
        <f t="shared" si="399"/>
        <v>0</v>
      </c>
      <c r="WSM460" s="143">
        <f t="shared" si="399"/>
        <v>0</v>
      </c>
      <c r="WSN460" s="143">
        <f t="shared" si="399"/>
        <v>0</v>
      </c>
      <c r="WSO460" s="143">
        <f t="shared" si="399"/>
        <v>0</v>
      </c>
      <c r="WSP460" s="143">
        <f t="shared" si="399"/>
        <v>0</v>
      </c>
      <c r="WSQ460" s="143">
        <f t="shared" si="399"/>
        <v>0</v>
      </c>
      <c r="WSR460" s="143">
        <f t="shared" si="399"/>
        <v>0</v>
      </c>
      <c r="WSS460" s="143">
        <f t="shared" si="399"/>
        <v>0</v>
      </c>
      <c r="WST460" s="143">
        <f t="shared" si="399"/>
        <v>0</v>
      </c>
      <c r="WSU460" s="143">
        <f t="shared" si="399"/>
        <v>0</v>
      </c>
      <c r="WSV460" s="143">
        <f t="shared" si="399"/>
        <v>0</v>
      </c>
      <c r="WSW460" s="143">
        <f t="shared" si="399"/>
        <v>0</v>
      </c>
      <c r="WSX460" s="143">
        <f t="shared" si="399"/>
        <v>0</v>
      </c>
      <c r="WSY460" s="143">
        <f t="shared" si="399"/>
        <v>0</v>
      </c>
      <c r="WSZ460" s="143">
        <f t="shared" si="399"/>
        <v>0</v>
      </c>
      <c r="WTA460" s="143">
        <f t="shared" ref="WTA460:WVL460" si="400">WTA436</f>
        <v>0</v>
      </c>
      <c r="WTB460" s="143">
        <f t="shared" si="400"/>
        <v>0</v>
      </c>
      <c r="WTC460" s="143">
        <f t="shared" si="400"/>
        <v>0</v>
      </c>
      <c r="WTD460" s="143">
        <f t="shared" si="400"/>
        <v>0</v>
      </c>
      <c r="WTE460" s="143">
        <f t="shared" si="400"/>
        <v>0</v>
      </c>
      <c r="WTF460" s="143">
        <f t="shared" si="400"/>
        <v>0</v>
      </c>
      <c r="WTG460" s="143">
        <f t="shared" si="400"/>
        <v>0</v>
      </c>
      <c r="WTH460" s="143">
        <f t="shared" si="400"/>
        <v>0</v>
      </c>
      <c r="WTI460" s="143">
        <f t="shared" si="400"/>
        <v>0</v>
      </c>
      <c r="WTJ460" s="143">
        <f t="shared" si="400"/>
        <v>0</v>
      </c>
      <c r="WTK460" s="143">
        <f t="shared" si="400"/>
        <v>0</v>
      </c>
      <c r="WTL460" s="143">
        <f t="shared" si="400"/>
        <v>0</v>
      </c>
      <c r="WTM460" s="143">
        <f t="shared" si="400"/>
        <v>0</v>
      </c>
      <c r="WTN460" s="143">
        <f t="shared" si="400"/>
        <v>0</v>
      </c>
      <c r="WTO460" s="143">
        <f t="shared" si="400"/>
        <v>0</v>
      </c>
      <c r="WTP460" s="143">
        <f t="shared" si="400"/>
        <v>0</v>
      </c>
      <c r="WTQ460" s="143">
        <f t="shared" si="400"/>
        <v>0</v>
      </c>
      <c r="WTR460" s="143">
        <f t="shared" si="400"/>
        <v>0</v>
      </c>
      <c r="WTS460" s="143">
        <f t="shared" si="400"/>
        <v>0</v>
      </c>
      <c r="WTT460" s="143">
        <f t="shared" si="400"/>
        <v>0</v>
      </c>
      <c r="WTU460" s="143">
        <f t="shared" si="400"/>
        <v>0</v>
      </c>
      <c r="WTV460" s="143">
        <f t="shared" si="400"/>
        <v>0</v>
      </c>
      <c r="WTW460" s="143">
        <f t="shared" si="400"/>
        <v>0</v>
      </c>
      <c r="WTX460" s="143">
        <f t="shared" si="400"/>
        <v>0</v>
      </c>
      <c r="WTY460" s="143">
        <f t="shared" si="400"/>
        <v>0</v>
      </c>
      <c r="WTZ460" s="143">
        <f t="shared" si="400"/>
        <v>0</v>
      </c>
      <c r="WUA460" s="143">
        <f t="shared" si="400"/>
        <v>0</v>
      </c>
      <c r="WUB460" s="143">
        <f t="shared" si="400"/>
        <v>0</v>
      </c>
      <c r="WUC460" s="143">
        <f t="shared" si="400"/>
        <v>0</v>
      </c>
      <c r="WUD460" s="143">
        <f t="shared" si="400"/>
        <v>0</v>
      </c>
      <c r="WUE460" s="143">
        <f t="shared" si="400"/>
        <v>0</v>
      </c>
      <c r="WUF460" s="143">
        <f t="shared" si="400"/>
        <v>0</v>
      </c>
      <c r="WUG460" s="143">
        <f t="shared" si="400"/>
        <v>0</v>
      </c>
      <c r="WUH460" s="143">
        <f t="shared" si="400"/>
        <v>0</v>
      </c>
      <c r="WUI460" s="143">
        <f t="shared" si="400"/>
        <v>0</v>
      </c>
      <c r="WUJ460" s="143">
        <f t="shared" si="400"/>
        <v>0</v>
      </c>
      <c r="WUK460" s="143">
        <f t="shared" si="400"/>
        <v>0</v>
      </c>
      <c r="WUL460" s="143">
        <f t="shared" si="400"/>
        <v>0</v>
      </c>
      <c r="WUM460" s="143">
        <f t="shared" si="400"/>
        <v>0</v>
      </c>
      <c r="WUN460" s="143">
        <f t="shared" si="400"/>
        <v>0</v>
      </c>
      <c r="WUO460" s="143">
        <f t="shared" si="400"/>
        <v>0</v>
      </c>
      <c r="WUP460" s="143">
        <f t="shared" si="400"/>
        <v>0</v>
      </c>
      <c r="WUQ460" s="143">
        <f t="shared" si="400"/>
        <v>0</v>
      </c>
      <c r="WUR460" s="143">
        <f t="shared" si="400"/>
        <v>0</v>
      </c>
      <c r="WUS460" s="143">
        <f t="shared" si="400"/>
        <v>0</v>
      </c>
      <c r="WUT460" s="143">
        <f t="shared" si="400"/>
        <v>0</v>
      </c>
      <c r="WUU460" s="143">
        <f t="shared" si="400"/>
        <v>0</v>
      </c>
      <c r="WUV460" s="143">
        <f t="shared" si="400"/>
        <v>0</v>
      </c>
      <c r="WUW460" s="143">
        <f t="shared" si="400"/>
        <v>0</v>
      </c>
      <c r="WUX460" s="143">
        <f t="shared" si="400"/>
        <v>0</v>
      </c>
      <c r="WUY460" s="143">
        <f t="shared" si="400"/>
        <v>0</v>
      </c>
      <c r="WUZ460" s="143">
        <f t="shared" si="400"/>
        <v>0</v>
      </c>
      <c r="WVA460" s="143">
        <f t="shared" si="400"/>
        <v>0</v>
      </c>
      <c r="WVB460" s="143">
        <f t="shared" si="400"/>
        <v>0</v>
      </c>
      <c r="WVC460" s="143">
        <f t="shared" si="400"/>
        <v>0</v>
      </c>
      <c r="WVD460" s="143">
        <f t="shared" si="400"/>
        <v>0</v>
      </c>
      <c r="WVE460" s="143">
        <f t="shared" si="400"/>
        <v>0</v>
      </c>
      <c r="WVF460" s="143">
        <f t="shared" si="400"/>
        <v>0</v>
      </c>
      <c r="WVG460" s="143">
        <f t="shared" si="400"/>
        <v>0</v>
      </c>
      <c r="WVH460" s="143">
        <f t="shared" si="400"/>
        <v>0</v>
      </c>
      <c r="WVI460" s="143">
        <f t="shared" si="400"/>
        <v>0</v>
      </c>
      <c r="WVJ460" s="143">
        <f t="shared" si="400"/>
        <v>0</v>
      </c>
      <c r="WVK460" s="143">
        <f t="shared" si="400"/>
        <v>0</v>
      </c>
      <c r="WVL460" s="143">
        <f t="shared" si="400"/>
        <v>0</v>
      </c>
      <c r="WVM460" s="143">
        <f t="shared" ref="WVM460:WXX460" si="401">WVM436</f>
        <v>0</v>
      </c>
      <c r="WVN460" s="143">
        <f t="shared" si="401"/>
        <v>0</v>
      </c>
      <c r="WVO460" s="143">
        <f t="shared" si="401"/>
        <v>0</v>
      </c>
      <c r="WVP460" s="143">
        <f t="shared" si="401"/>
        <v>0</v>
      </c>
      <c r="WVQ460" s="143">
        <f t="shared" si="401"/>
        <v>0</v>
      </c>
      <c r="WVR460" s="143">
        <f t="shared" si="401"/>
        <v>0</v>
      </c>
      <c r="WVS460" s="143">
        <f t="shared" si="401"/>
        <v>0</v>
      </c>
      <c r="WVT460" s="143">
        <f t="shared" si="401"/>
        <v>0</v>
      </c>
      <c r="WVU460" s="143">
        <f t="shared" si="401"/>
        <v>0</v>
      </c>
      <c r="WVV460" s="143">
        <f t="shared" si="401"/>
        <v>0</v>
      </c>
      <c r="WVW460" s="143">
        <f t="shared" si="401"/>
        <v>0</v>
      </c>
      <c r="WVX460" s="143">
        <f t="shared" si="401"/>
        <v>0</v>
      </c>
      <c r="WVY460" s="143">
        <f t="shared" si="401"/>
        <v>0</v>
      </c>
      <c r="WVZ460" s="143">
        <f t="shared" si="401"/>
        <v>0</v>
      </c>
      <c r="WWA460" s="143">
        <f t="shared" si="401"/>
        <v>0</v>
      </c>
      <c r="WWB460" s="143">
        <f t="shared" si="401"/>
        <v>0</v>
      </c>
      <c r="WWC460" s="143">
        <f t="shared" si="401"/>
        <v>0</v>
      </c>
      <c r="WWD460" s="143">
        <f t="shared" si="401"/>
        <v>0</v>
      </c>
      <c r="WWE460" s="143">
        <f t="shared" si="401"/>
        <v>0</v>
      </c>
      <c r="WWF460" s="143">
        <f t="shared" si="401"/>
        <v>0</v>
      </c>
      <c r="WWG460" s="143">
        <f t="shared" si="401"/>
        <v>0</v>
      </c>
      <c r="WWH460" s="143">
        <f t="shared" si="401"/>
        <v>0</v>
      </c>
      <c r="WWI460" s="143">
        <f t="shared" si="401"/>
        <v>0</v>
      </c>
      <c r="WWJ460" s="143">
        <f t="shared" si="401"/>
        <v>0</v>
      </c>
      <c r="WWK460" s="143">
        <f t="shared" si="401"/>
        <v>0</v>
      </c>
      <c r="WWL460" s="143">
        <f t="shared" si="401"/>
        <v>0</v>
      </c>
      <c r="WWM460" s="143">
        <f t="shared" si="401"/>
        <v>0</v>
      </c>
      <c r="WWN460" s="143">
        <f t="shared" si="401"/>
        <v>0</v>
      </c>
      <c r="WWO460" s="143">
        <f t="shared" si="401"/>
        <v>0</v>
      </c>
      <c r="WWP460" s="143">
        <f t="shared" si="401"/>
        <v>0</v>
      </c>
      <c r="WWQ460" s="143">
        <f t="shared" si="401"/>
        <v>0</v>
      </c>
      <c r="WWR460" s="143">
        <f t="shared" si="401"/>
        <v>0</v>
      </c>
      <c r="WWS460" s="143">
        <f t="shared" si="401"/>
        <v>0</v>
      </c>
      <c r="WWT460" s="143">
        <f t="shared" si="401"/>
        <v>0</v>
      </c>
      <c r="WWU460" s="143">
        <f t="shared" si="401"/>
        <v>0</v>
      </c>
      <c r="WWV460" s="143">
        <f t="shared" si="401"/>
        <v>0</v>
      </c>
      <c r="WWW460" s="143">
        <f t="shared" si="401"/>
        <v>0</v>
      </c>
      <c r="WWX460" s="143">
        <f t="shared" si="401"/>
        <v>0</v>
      </c>
      <c r="WWY460" s="143">
        <f t="shared" si="401"/>
        <v>0</v>
      </c>
      <c r="WWZ460" s="143">
        <f t="shared" si="401"/>
        <v>0</v>
      </c>
      <c r="WXA460" s="143">
        <f t="shared" si="401"/>
        <v>0</v>
      </c>
      <c r="WXB460" s="143">
        <f t="shared" si="401"/>
        <v>0</v>
      </c>
      <c r="WXC460" s="143">
        <f t="shared" si="401"/>
        <v>0</v>
      </c>
      <c r="WXD460" s="143">
        <f t="shared" si="401"/>
        <v>0</v>
      </c>
      <c r="WXE460" s="143">
        <f t="shared" si="401"/>
        <v>0</v>
      </c>
      <c r="WXF460" s="143">
        <f t="shared" si="401"/>
        <v>0</v>
      </c>
      <c r="WXG460" s="143">
        <f t="shared" si="401"/>
        <v>0</v>
      </c>
      <c r="WXH460" s="143">
        <f t="shared" si="401"/>
        <v>0</v>
      </c>
      <c r="WXI460" s="143">
        <f t="shared" si="401"/>
        <v>0</v>
      </c>
      <c r="WXJ460" s="143">
        <f t="shared" si="401"/>
        <v>0</v>
      </c>
      <c r="WXK460" s="143">
        <f t="shared" si="401"/>
        <v>0</v>
      </c>
      <c r="WXL460" s="143">
        <f t="shared" si="401"/>
        <v>0</v>
      </c>
      <c r="WXM460" s="143">
        <f t="shared" si="401"/>
        <v>0</v>
      </c>
      <c r="WXN460" s="143">
        <f t="shared" si="401"/>
        <v>0</v>
      </c>
      <c r="WXO460" s="143">
        <f t="shared" si="401"/>
        <v>0</v>
      </c>
      <c r="WXP460" s="143">
        <f t="shared" si="401"/>
        <v>0</v>
      </c>
      <c r="WXQ460" s="143">
        <f t="shared" si="401"/>
        <v>0</v>
      </c>
      <c r="WXR460" s="143">
        <f t="shared" si="401"/>
        <v>0</v>
      </c>
      <c r="WXS460" s="143">
        <f t="shared" si="401"/>
        <v>0</v>
      </c>
      <c r="WXT460" s="143">
        <f t="shared" si="401"/>
        <v>0</v>
      </c>
      <c r="WXU460" s="143">
        <f t="shared" si="401"/>
        <v>0</v>
      </c>
      <c r="WXV460" s="143">
        <f t="shared" si="401"/>
        <v>0</v>
      </c>
      <c r="WXW460" s="143">
        <f t="shared" si="401"/>
        <v>0</v>
      </c>
      <c r="WXX460" s="143">
        <f t="shared" si="401"/>
        <v>0</v>
      </c>
      <c r="WXY460" s="143">
        <f t="shared" ref="WXY460:XAJ460" si="402">WXY436</f>
        <v>0</v>
      </c>
      <c r="WXZ460" s="143">
        <f t="shared" si="402"/>
        <v>0</v>
      </c>
      <c r="WYA460" s="143">
        <f t="shared" si="402"/>
        <v>0</v>
      </c>
      <c r="WYB460" s="143">
        <f t="shared" si="402"/>
        <v>0</v>
      </c>
      <c r="WYC460" s="143">
        <f t="shared" si="402"/>
        <v>0</v>
      </c>
      <c r="WYD460" s="143">
        <f t="shared" si="402"/>
        <v>0</v>
      </c>
      <c r="WYE460" s="143">
        <f t="shared" si="402"/>
        <v>0</v>
      </c>
      <c r="WYF460" s="143">
        <f t="shared" si="402"/>
        <v>0</v>
      </c>
      <c r="WYG460" s="143">
        <f t="shared" si="402"/>
        <v>0</v>
      </c>
      <c r="WYH460" s="143">
        <f t="shared" si="402"/>
        <v>0</v>
      </c>
      <c r="WYI460" s="143">
        <f t="shared" si="402"/>
        <v>0</v>
      </c>
      <c r="WYJ460" s="143">
        <f t="shared" si="402"/>
        <v>0</v>
      </c>
      <c r="WYK460" s="143">
        <f t="shared" si="402"/>
        <v>0</v>
      </c>
      <c r="WYL460" s="143">
        <f t="shared" si="402"/>
        <v>0</v>
      </c>
      <c r="WYM460" s="143">
        <f t="shared" si="402"/>
        <v>0</v>
      </c>
      <c r="WYN460" s="143">
        <f t="shared" si="402"/>
        <v>0</v>
      </c>
      <c r="WYO460" s="143">
        <f t="shared" si="402"/>
        <v>0</v>
      </c>
      <c r="WYP460" s="143">
        <f t="shared" si="402"/>
        <v>0</v>
      </c>
      <c r="WYQ460" s="143">
        <f t="shared" si="402"/>
        <v>0</v>
      </c>
      <c r="WYR460" s="143">
        <f t="shared" si="402"/>
        <v>0</v>
      </c>
      <c r="WYS460" s="143">
        <f t="shared" si="402"/>
        <v>0</v>
      </c>
      <c r="WYT460" s="143">
        <f t="shared" si="402"/>
        <v>0</v>
      </c>
      <c r="WYU460" s="143">
        <f t="shared" si="402"/>
        <v>0</v>
      </c>
      <c r="WYV460" s="143">
        <f t="shared" si="402"/>
        <v>0</v>
      </c>
      <c r="WYW460" s="143">
        <f t="shared" si="402"/>
        <v>0</v>
      </c>
      <c r="WYX460" s="143">
        <f t="shared" si="402"/>
        <v>0</v>
      </c>
      <c r="WYY460" s="143">
        <f t="shared" si="402"/>
        <v>0</v>
      </c>
      <c r="WYZ460" s="143">
        <f t="shared" si="402"/>
        <v>0</v>
      </c>
      <c r="WZA460" s="143">
        <f t="shared" si="402"/>
        <v>0</v>
      </c>
      <c r="WZB460" s="143">
        <f t="shared" si="402"/>
        <v>0</v>
      </c>
      <c r="WZC460" s="143">
        <f t="shared" si="402"/>
        <v>0</v>
      </c>
      <c r="WZD460" s="143">
        <f t="shared" si="402"/>
        <v>0</v>
      </c>
      <c r="WZE460" s="143">
        <f t="shared" si="402"/>
        <v>0</v>
      </c>
      <c r="WZF460" s="143">
        <f t="shared" si="402"/>
        <v>0</v>
      </c>
      <c r="WZG460" s="143">
        <f t="shared" si="402"/>
        <v>0</v>
      </c>
      <c r="WZH460" s="143">
        <f t="shared" si="402"/>
        <v>0</v>
      </c>
      <c r="WZI460" s="143">
        <f t="shared" si="402"/>
        <v>0</v>
      </c>
      <c r="WZJ460" s="143">
        <f t="shared" si="402"/>
        <v>0</v>
      </c>
      <c r="WZK460" s="143">
        <f t="shared" si="402"/>
        <v>0</v>
      </c>
      <c r="WZL460" s="143">
        <f t="shared" si="402"/>
        <v>0</v>
      </c>
      <c r="WZM460" s="143">
        <f t="shared" si="402"/>
        <v>0</v>
      </c>
      <c r="WZN460" s="143">
        <f t="shared" si="402"/>
        <v>0</v>
      </c>
      <c r="WZO460" s="143">
        <f t="shared" si="402"/>
        <v>0</v>
      </c>
      <c r="WZP460" s="143">
        <f t="shared" si="402"/>
        <v>0</v>
      </c>
      <c r="WZQ460" s="143">
        <f t="shared" si="402"/>
        <v>0</v>
      </c>
      <c r="WZR460" s="143">
        <f t="shared" si="402"/>
        <v>0</v>
      </c>
      <c r="WZS460" s="143">
        <f t="shared" si="402"/>
        <v>0</v>
      </c>
      <c r="WZT460" s="143">
        <f t="shared" si="402"/>
        <v>0</v>
      </c>
      <c r="WZU460" s="143">
        <f t="shared" si="402"/>
        <v>0</v>
      </c>
      <c r="WZV460" s="143">
        <f t="shared" si="402"/>
        <v>0</v>
      </c>
      <c r="WZW460" s="143">
        <f t="shared" si="402"/>
        <v>0</v>
      </c>
      <c r="WZX460" s="143">
        <f t="shared" si="402"/>
        <v>0</v>
      </c>
      <c r="WZY460" s="143">
        <f t="shared" si="402"/>
        <v>0</v>
      </c>
      <c r="WZZ460" s="143">
        <f t="shared" si="402"/>
        <v>0</v>
      </c>
      <c r="XAA460" s="143">
        <f t="shared" si="402"/>
        <v>0</v>
      </c>
      <c r="XAB460" s="143">
        <f t="shared" si="402"/>
        <v>0</v>
      </c>
      <c r="XAC460" s="143">
        <f t="shared" si="402"/>
        <v>0</v>
      </c>
      <c r="XAD460" s="143">
        <f t="shared" si="402"/>
        <v>0</v>
      </c>
      <c r="XAE460" s="143">
        <f t="shared" si="402"/>
        <v>0</v>
      </c>
      <c r="XAF460" s="143">
        <f t="shared" si="402"/>
        <v>0</v>
      </c>
      <c r="XAG460" s="143">
        <f t="shared" si="402"/>
        <v>0</v>
      </c>
      <c r="XAH460" s="143">
        <f t="shared" si="402"/>
        <v>0</v>
      </c>
      <c r="XAI460" s="143">
        <f t="shared" si="402"/>
        <v>0</v>
      </c>
      <c r="XAJ460" s="143">
        <f t="shared" si="402"/>
        <v>0</v>
      </c>
      <c r="XAK460" s="143">
        <f t="shared" ref="XAK460:XCV460" si="403">XAK436</f>
        <v>0</v>
      </c>
      <c r="XAL460" s="143">
        <f t="shared" si="403"/>
        <v>0</v>
      </c>
      <c r="XAM460" s="143">
        <f t="shared" si="403"/>
        <v>0</v>
      </c>
      <c r="XAN460" s="143">
        <f t="shared" si="403"/>
        <v>0</v>
      </c>
      <c r="XAO460" s="143">
        <f t="shared" si="403"/>
        <v>0</v>
      </c>
      <c r="XAP460" s="143">
        <f t="shared" si="403"/>
        <v>0</v>
      </c>
      <c r="XAQ460" s="143">
        <f t="shared" si="403"/>
        <v>0</v>
      </c>
      <c r="XAR460" s="143">
        <f t="shared" si="403"/>
        <v>0</v>
      </c>
      <c r="XAS460" s="143">
        <f t="shared" si="403"/>
        <v>0</v>
      </c>
      <c r="XAT460" s="143">
        <f t="shared" si="403"/>
        <v>0</v>
      </c>
      <c r="XAU460" s="143">
        <f t="shared" si="403"/>
        <v>0</v>
      </c>
      <c r="XAV460" s="143">
        <f t="shared" si="403"/>
        <v>0</v>
      </c>
      <c r="XAW460" s="143">
        <f t="shared" si="403"/>
        <v>0</v>
      </c>
      <c r="XAX460" s="143">
        <f t="shared" si="403"/>
        <v>0</v>
      </c>
      <c r="XAY460" s="143">
        <f t="shared" si="403"/>
        <v>0</v>
      </c>
      <c r="XAZ460" s="143">
        <f t="shared" si="403"/>
        <v>0</v>
      </c>
      <c r="XBA460" s="143">
        <f t="shared" si="403"/>
        <v>0</v>
      </c>
      <c r="XBB460" s="143">
        <f t="shared" si="403"/>
        <v>0</v>
      </c>
      <c r="XBC460" s="143">
        <f t="shared" si="403"/>
        <v>0</v>
      </c>
      <c r="XBD460" s="143">
        <f t="shared" si="403"/>
        <v>0</v>
      </c>
      <c r="XBE460" s="143">
        <f t="shared" si="403"/>
        <v>0</v>
      </c>
      <c r="XBF460" s="143">
        <f t="shared" si="403"/>
        <v>0</v>
      </c>
      <c r="XBG460" s="143">
        <f t="shared" si="403"/>
        <v>0</v>
      </c>
      <c r="XBH460" s="143">
        <f t="shared" si="403"/>
        <v>0</v>
      </c>
      <c r="XBI460" s="143">
        <f t="shared" si="403"/>
        <v>0</v>
      </c>
      <c r="XBJ460" s="143">
        <f t="shared" si="403"/>
        <v>0</v>
      </c>
      <c r="XBK460" s="143">
        <f t="shared" si="403"/>
        <v>0</v>
      </c>
      <c r="XBL460" s="143">
        <f t="shared" si="403"/>
        <v>0</v>
      </c>
      <c r="XBM460" s="143">
        <f t="shared" si="403"/>
        <v>0</v>
      </c>
      <c r="XBN460" s="143">
        <f t="shared" si="403"/>
        <v>0</v>
      </c>
      <c r="XBO460" s="143">
        <f t="shared" si="403"/>
        <v>0</v>
      </c>
      <c r="XBP460" s="143">
        <f t="shared" si="403"/>
        <v>0</v>
      </c>
      <c r="XBQ460" s="143">
        <f t="shared" si="403"/>
        <v>0</v>
      </c>
      <c r="XBR460" s="143">
        <f t="shared" si="403"/>
        <v>0</v>
      </c>
      <c r="XBS460" s="143">
        <f t="shared" si="403"/>
        <v>0</v>
      </c>
      <c r="XBT460" s="143">
        <f t="shared" si="403"/>
        <v>0</v>
      </c>
      <c r="XBU460" s="143">
        <f t="shared" si="403"/>
        <v>0</v>
      </c>
      <c r="XBV460" s="143">
        <f t="shared" si="403"/>
        <v>0</v>
      </c>
      <c r="XBW460" s="143">
        <f t="shared" si="403"/>
        <v>0</v>
      </c>
      <c r="XBX460" s="143">
        <f t="shared" si="403"/>
        <v>0</v>
      </c>
      <c r="XBY460" s="143">
        <f t="shared" si="403"/>
        <v>0</v>
      </c>
      <c r="XBZ460" s="143">
        <f t="shared" si="403"/>
        <v>0</v>
      </c>
      <c r="XCA460" s="143">
        <f t="shared" si="403"/>
        <v>0</v>
      </c>
      <c r="XCB460" s="143">
        <f t="shared" si="403"/>
        <v>0</v>
      </c>
      <c r="XCC460" s="143">
        <f t="shared" si="403"/>
        <v>0</v>
      </c>
      <c r="XCD460" s="143">
        <f t="shared" si="403"/>
        <v>0</v>
      </c>
      <c r="XCE460" s="143">
        <f t="shared" si="403"/>
        <v>0</v>
      </c>
      <c r="XCF460" s="143">
        <f t="shared" si="403"/>
        <v>0</v>
      </c>
      <c r="XCG460" s="143">
        <f t="shared" si="403"/>
        <v>0</v>
      </c>
      <c r="XCH460" s="143">
        <f t="shared" si="403"/>
        <v>0</v>
      </c>
      <c r="XCI460" s="143">
        <f t="shared" si="403"/>
        <v>0</v>
      </c>
      <c r="XCJ460" s="143">
        <f t="shared" si="403"/>
        <v>0</v>
      </c>
      <c r="XCK460" s="143">
        <f t="shared" si="403"/>
        <v>0</v>
      </c>
      <c r="XCL460" s="143">
        <f t="shared" si="403"/>
        <v>0</v>
      </c>
      <c r="XCM460" s="143">
        <f t="shared" si="403"/>
        <v>0</v>
      </c>
      <c r="XCN460" s="143">
        <f t="shared" si="403"/>
        <v>0</v>
      </c>
      <c r="XCO460" s="143">
        <f t="shared" si="403"/>
        <v>0</v>
      </c>
      <c r="XCP460" s="143">
        <f t="shared" si="403"/>
        <v>0</v>
      </c>
      <c r="XCQ460" s="143">
        <f t="shared" si="403"/>
        <v>0</v>
      </c>
      <c r="XCR460" s="143">
        <f t="shared" si="403"/>
        <v>0</v>
      </c>
      <c r="XCS460" s="143">
        <f t="shared" si="403"/>
        <v>0</v>
      </c>
      <c r="XCT460" s="143">
        <f t="shared" si="403"/>
        <v>0</v>
      </c>
      <c r="XCU460" s="143">
        <f t="shared" si="403"/>
        <v>0</v>
      </c>
      <c r="XCV460" s="143">
        <f t="shared" si="403"/>
        <v>0</v>
      </c>
      <c r="XCW460" s="143">
        <f t="shared" ref="XCW460:XFD460" si="404">XCW436</f>
        <v>0</v>
      </c>
      <c r="XCX460" s="143">
        <f t="shared" si="404"/>
        <v>0</v>
      </c>
      <c r="XCY460" s="143">
        <f t="shared" si="404"/>
        <v>0</v>
      </c>
      <c r="XCZ460" s="143">
        <f t="shared" si="404"/>
        <v>0</v>
      </c>
      <c r="XDA460" s="143">
        <f t="shared" si="404"/>
        <v>0</v>
      </c>
      <c r="XDB460" s="143">
        <f t="shared" si="404"/>
        <v>0</v>
      </c>
      <c r="XDC460" s="143">
        <f t="shared" si="404"/>
        <v>0</v>
      </c>
      <c r="XDD460" s="143">
        <f t="shared" si="404"/>
        <v>0</v>
      </c>
      <c r="XDE460" s="143">
        <f t="shared" si="404"/>
        <v>0</v>
      </c>
      <c r="XDF460" s="143">
        <f t="shared" si="404"/>
        <v>0</v>
      </c>
      <c r="XDG460" s="143">
        <f t="shared" si="404"/>
        <v>0</v>
      </c>
      <c r="XDH460" s="143">
        <f t="shared" si="404"/>
        <v>0</v>
      </c>
      <c r="XDI460" s="143">
        <f t="shared" si="404"/>
        <v>0</v>
      </c>
      <c r="XDJ460" s="143">
        <f t="shared" si="404"/>
        <v>0</v>
      </c>
      <c r="XDK460" s="143">
        <f t="shared" si="404"/>
        <v>0</v>
      </c>
      <c r="XDL460" s="143">
        <f t="shared" si="404"/>
        <v>0</v>
      </c>
      <c r="XDM460" s="143">
        <f t="shared" si="404"/>
        <v>0</v>
      </c>
      <c r="XDN460" s="143">
        <f t="shared" si="404"/>
        <v>0</v>
      </c>
      <c r="XDO460" s="143">
        <f t="shared" si="404"/>
        <v>0</v>
      </c>
      <c r="XDP460" s="143">
        <f t="shared" si="404"/>
        <v>0</v>
      </c>
      <c r="XDQ460" s="143">
        <f t="shared" si="404"/>
        <v>0</v>
      </c>
      <c r="XDR460" s="143">
        <f t="shared" si="404"/>
        <v>0</v>
      </c>
      <c r="XDS460" s="143">
        <f t="shared" si="404"/>
        <v>0</v>
      </c>
      <c r="XDT460" s="143">
        <f t="shared" si="404"/>
        <v>0</v>
      </c>
      <c r="XDU460" s="143">
        <f t="shared" si="404"/>
        <v>0</v>
      </c>
      <c r="XDV460" s="143">
        <f t="shared" si="404"/>
        <v>0</v>
      </c>
      <c r="XDW460" s="143">
        <f t="shared" si="404"/>
        <v>0</v>
      </c>
      <c r="XDX460" s="143">
        <f t="shared" si="404"/>
        <v>0</v>
      </c>
      <c r="XDY460" s="143">
        <f t="shared" si="404"/>
        <v>0</v>
      </c>
      <c r="XDZ460" s="143">
        <f t="shared" si="404"/>
        <v>0</v>
      </c>
      <c r="XEA460" s="143">
        <f t="shared" si="404"/>
        <v>0</v>
      </c>
      <c r="XEB460" s="143">
        <f t="shared" si="404"/>
        <v>0</v>
      </c>
      <c r="XEC460" s="143">
        <f t="shared" si="404"/>
        <v>0</v>
      </c>
      <c r="XED460" s="143">
        <f t="shared" si="404"/>
        <v>0</v>
      </c>
      <c r="XEE460" s="143">
        <f t="shared" si="404"/>
        <v>0</v>
      </c>
      <c r="XEF460" s="143">
        <f t="shared" si="404"/>
        <v>0</v>
      </c>
      <c r="XEG460" s="143">
        <f t="shared" si="404"/>
        <v>0</v>
      </c>
      <c r="XEH460" s="143">
        <f t="shared" si="404"/>
        <v>0</v>
      </c>
      <c r="XEI460" s="143">
        <f t="shared" si="404"/>
        <v>0</v>
      </c>
      <c r="XEJ460" s="143">
        <f t="shared" si="404"/>
        <v>0</v>
      </c>
      <c r="XEK460" s="143">
        <f t="shared" si="404"/>
        <v>0</v>
      </c>
      <c r="XEL460" s="143">
        <f t="shared" si="404"/>
        <v>0</v>
      </c>
      <c r="XEM460" s="143">
        <f t="shared" si="404"/>
        <v>0</v>
      </c>
      <c r="XEN460" s="143">
        <f t="shared" si="404"/>
        <v>0</v>
      </c>
      <c r="XEO460" s="143">
        <f t="shared" si="404"/>
        <v>0</v>
      </c>
      <c r="XEP460" s="143">
        <f t="shared" si="404"/>
        <v>0</v>
      </c>
      <c r="XEQ460" s="143">
        <f t="shared" si="404"/>
        <v>0</v>
      </c>
      <c r="XER460" s="143">
        <f t="shared" si="404"/>
        <v>0</v>
      </c>
      <c r="XES460" s="143">
        <f t="shared" si="404"/>
        <v>0</v>
      </c>
      <c r="XET460" s="143">
        <f t="shared" si="404"/>
        <v>0</v>
      </c>
      <c r="XEU460" s="143">
        <f t="shared" si="404"/>
        <v>0</v>
      </c>
      <c r="XEV460" s="143">
        <f t="shared" si="404"/>
        <v>0</v>
      </c>
      <c r="XEW460" s="143">
        <f t="shared" si="404"/>
        <v>0</v>
      </c>
      <c r="XEX460" s="143">
        <f t="shared" si="404"/>
        <v>0</v>
      </c>
      <c r="XEY460" s="143">
        <f t="shared" si="404"/>
        <v>0</v>
      </c>
      <c r="XEZ460" s="143">
        <f t="shared" si="404"/>
        <v>0</v>
      </c>
      <c r="XFA460" s="143">
        <f t="shared" si="404"/>
        <v>0</v>
      </c>
      <c r="XFB460" s="143">
        <f t="shared" si="404"/>
        <v>0</v>
      </c>
      <c r="XFC460" s="143">
        <f t="shared" si="404"/>
        <v>0</v>
      </c>
      <c r="XFD460" s="143">
        <f t="shared" si="404"/>
        <v>0</v>
      </c>
    </row>
    <row r="461" spans="1:16384" s="141" customFormat="1" ht="13.2" hidden="1" outlineLevel="2">
      <c r="C461" s="165"/>
      <c r="E461" s="141" t="s">
        <v>388</v>
      </c>
      <c r="G461" s="141" t="s">
        <v>116</v>
      </c>
      <c r="H461" s="172">
        <f xml:space="preserve"> SUM(J461:P461)</f>
        <v>2389.0330084479269</v>
      </c>
      <c r="J461" s="209">
        <f>SUM(J457:J460)</f>
        <v>0</v>
      </c>
      <c r="K461" s="209">
        <f t="shared" ref="K461:P461" si="405">SUM(K457:K460)</f>
        <v>417.43443895904073</v>
      </c>
      <c r="L461" s="209">
        <f>SUM(L457:L460)</f>
        <v>434.43453847789152</v>
      </c>
      <c r="M461" s="209">
        <f t="shared" si="405"/>
        <v>418.5740980104747</v>
      </c>
      <c r="N461" s="209">
        <f t="shared" si="405"/>
        <v>591.1671800271663</v>
      </c>
      <c r="O461" s="209">
        <f t="shared" si="405"/>
        <v>527.42275297335368</v>
      </c>
      <c r="P461" s="209">
        <f t="shared" si="405"/>
        <v>0</v>
      </c>
    </row>
    <row r="462" spans="1:16384" s="141" customFormat="1" ht="13.2" hidden="1" outlineLevel="2">
      <c r="C462" s="165"/>
      <c r="H462" s="172"/>
      <c r="J462" s="209"/>
      <c r="K462" s="209"/>
      <c r="L462" s="209"/>
      <c r="M462" s="209"/>
      <c r="N462" s="209"/>
      <c r="O462" s="209"/>
      <c r="P462" s="209"/>
    </row>
    <row r="463" spans="1:16384" s="141" customFormat="1" ht="13.2" hidden="1" outlineLevel="2">
      <c r="C463" s="165"/>
      <c r="D463" s="165" t="s">
        <v>319</v>
      </c>
      <c r="H463" s="172"/>
      <c r="J463" s="209"/>
      <c r="K463" s="209"/>
      <c r="L463" s="209"/>
      <c r="M463" s="209"/>
      <c r="N463" s="209"/>
      <c r="O463" s="209"/>
      <c r="P463" s="209"/>
    </row>
    <row r="464" spans="1:16384" s="141" customFormat="1" ht="13.2" hidden="1" outlineLevel="2">
      <c r="C464" s="165"/>
      <c r="E464" s="213" t="str">
        <f t="shared" ref="E464:P464" si="406" xml:space="preserve"> E$442</f>
        <v>Actual net totex for cost sharing reconciliation - WWN - Real</v>
      </c>
      <c r="F464" s="209">
        <f t="shared" si="406"/>
        <v>0</v>
      </c>
      <c r="G464" s="209" t="str">
        <f t="shared" si="406"/>
        <v>£m</v>
      </c>
      <c r="H464" s="209" t="e">
        <f t="shared" si="406"/>
        <v>#VALUE!</v>
      </c>
      <c r="I464" s="209">
        <f t="shared" si="406"/>
        <v>0</v>
      </c>
      <c r="J464" s="209">
        <f t="shared" si="406"/>
        <v>0</v>
      </c>
      <c r="K464" s="209">
        <f t="shared" si="406"/>
        <v>535.60163257258841</v>
      </c>
      <c r="L464" s="209">
        <f t="shared" si="406"/>
        <v>560.26216933081901</v>
      </c>
      <c r="M464" s="209">
        <f t="shared" si="406"/>
        <v>573.40618216766336</v>
      </c>
      <c r="N464" s="209">
        <f t="shared" si="406"/>
        <v>633.07308600783335</v>
      </c>
      <c r="O464" s="209" t="e">
        <f t="shared" si="406"/>
        <v>#VALUE!</v>
      </c>
      <c r="P464" s="209">
        <f t="shared" si="406"/>
        <v>0</v>
      </c>
    </row>
    <row r="465" spans="3:16" s="141" customFormat="1" ht="13.2" hidden="1" outlineLevel="2">
      <c r="C465" s="165"/>
      <c r="E465" s="213" t="str">
        <f t="shared" ref="E465:P465" si="407" xml:space="preserve"> E$461</f>
        <v>Net totex available for cost sharing after adjustments profiled - WWN - Real</v>
      </c>
      <c r="F465" s="213">
        <f t="shared" si="407"/>
        <v>0</v>
      </c>
      <c r="G465" s="213" t="str">
        <f t="shared" si="407"/>
        <v>£m</v>
      </c>
      <c r="H465" s="213">
        <f t="shared" si="407"/>
        <v>2389.0330084479269</v>
      </c>
      <c r="I465" s="213">
        <f t="shared" si="407"/>
        <v>0</v>
      </c>
      <c r="J465" s="213">
        <f t="shared" si="407"/>
        <v>0</v>
      </c>
      <c r="K465" s="213">
        <f t="shared" si="407"/>
        <v>417.43443895904073</v>
      </c>
      <c r="L465" s="213">
        <f t="shared" si="407"/>
        <v>434.43453847789152</v>
      </c>
      <c r="M465" s="213">
        <f t="shared" si="407"/>
        <v>418.5740980104747</v>
      </c>
      <c r="N465" s="213">
        <f t="shared" si="407"/>
        <v>591.1671800271663</v>
      </c>
      <c r="O465" s="213">
        <f t="shared" si="407"/>
        <v>527.42275297335368</v>
      </c>
      <c r="P465" s="213">
        <f t="shared" si="407"/>
        <v>0</v>
      </c>
    </row>
    <row r="466" spans="3:16" s="141" customFormat="1" ht="13.2" hidden="1" outlineLevel="2">
      <c r="C466" s="165"/>
      <c r="E466" s="143" t="s">
        <v>389</v>
      </c>
      <c r="F466" s="172"/>
      <c r="G466" s="141" t="s">
        <v>116</v>
      </c>
      <c r="H466" s="172" t="e">
        <f xml:space="preserve"> SUM(J466:P466)</f>
        <v>#VALUE!</v>
      </c>
      <c r="J466" s="209">
        <f t="shared" ref="J466:P466" si="408" xml:space="preserve"> J464 - J465</f>
        <v>0</v>
      </c>
      <c r="K466" s="209">
        <f t="shared" si="408"/>
        <v>118.16719361354768</v>
      </c>
      <c r="L466" s="209">
        <f t="shared" si="408"/>
        <v>125.82763085292748</v>
      </c>
      <c r="M466" s="209">
        <f t="shared" si="408"/>
        <v>154.83208415718866</v>
      </c>
      <c r="N466" s="209">
        <f t="shared" si="408"/>
        <v>41.905905980667058</v>
      </c>
      <c r="O466" s="209" t="e">
        <f t="shared" si="408"/>
        <v>#VALUE!</v>
      </c>
      <c r="P466" s="209">
        <f t="shared" si="408"/>
        <v>0</v>
      </c>
    </row>
    <row r="467" spans="3:16" s="141" customFormat="1" ht="13.2" hidden="1" outlineLevel="2">
      <c r="C467" s="165"/>
      <c r="H467" s="172"/>
      <c r="J467" s="209"/>
      <c r="K467" s="209"/>
      <c r="L467" s="209"/>
      <c r="M467" s="209"/>
      <c r="N467" s="209"/>
      <c r="O467" s="209"/>
      <c r="P467" s="209"/>
    </row>
    <row r="468" spans="3:16" s="141" customFormat="1" ht="13.2" hidden="1" outlineLevel="2">
      <c r="C468" s="165"/>
      <c r="D468" s="165" t="s">
        <v>321</v>
      </c>
      <c r="H468" s="172"/>
      <c r="J468" s="209"/>
      <c r="K468" s="209"/>
      <c r="L468" s="209"/>
      <c r="M468" s="209"/>
      <c r="N468" s="209"/>
      <c r="O468" s="209"/>
      <c r="P468" s="209"/>
    </row>
    <row r="469" spans="3:16" s="141" customFormat="1" ht="13.2" hidden="1" outlineLevel="2">
      <c r="C469" s="165"/>
      <c r="D469" s="165"/>
      <c r="E469" s="199" t="str">
        <f xml:space="preserve"> InpActive!E$288</f>
        <v>Financing cost index</v>
      </c>
      <c r="F469" s="205">
        <f xml:space="preserve"> InpActive!F$288</f>
        <v>0</v>
      </c>
      <c r="G469" s="199" t="str">
        <f xml:space="preserve"> InpActive!G$288</f>
        <v>Index</v>
      </c>
      <c r="H469" s="205">
        <f xml:space="preserve"> InpActive!H$288</f>
        <v>0</v>
      </c>
      <c r="I469" s="205">
        <f xml:space="preserve"> InpActive!I$288</f>
        <v>0</v>
      </c>
      <c r="J469" s="205">
        <f xml:space="preserve"> InpActive!J$288</f>
        <v>0</v>
      </c>
      <c r="K469" s="205">
        <f xml:space="preserve"> InpActive!K$288</f>
        <v>4</v>
      </c>
      <c r="L469" s="205">
        <f xml:space="preserve"> InpActive!L$288</f>
        <v>3</v>
      </c>
      <c r="M469" s="205">
        <f xml:space="preserve"> InpActive!M$288</f>
        <v>2</v>
      </c>
      <c r="N469" s="205">
        <f xml:space="preserve"> InpActive!N$288</f>
        <v>1</v>
      </c>
      <c r="O469" s="205">
        <f xml:space="preserve"> InpActive!O$288</f>
        <v>0</v>
      </c>
      <c r="P469" s="205">
        <f xml:space="preserve"> InpActive!P$288</f>
        <v>0</v>
      </c>
    </row>
    <row r="470" spans="3:16" s="141" customFormat="1" ht="13.2" hidden="1" outlineLevel="2">
      <c r="C470" s="165"/>
      <c r="D470" s="165"/>
      <c r="E470" s="199" t="str">
        <f xml:space="preserve"> InpActive!E$292</f>
        <v>Real WACC CPIH Deflated - WWN</v>
      </c>
      <c r="F470" s="204">
        <f xml:space="preserve"> InpActive!F$292</f>
        <v>2.92E-2</v>
      </c>
      <c r="G470" s="199" t="str">
        <f xml:space="preserve"> InpActive!G$292</f>
        <v>%</v>
      </c>
      <c r="H470" s="199"/>
      <c r="I470" s="199"/>
      <c r="J470" s="199"/>
      <c r="K470" s="199"/>
      <c r="L470" s="199"/>
      <c r="M470" s="199"/>
      <c r="N470" s="199"/>
      <c r="O470" s="199"/>
      <c r="P470" s="199"/>
    </row>
    <row r="471" spans="3:16" s="141" customFormat="1" ht="13.2" hidden="1" outlineLevel="2">
      <c r="C471" s="165"/>
      <c r="D471" s="165"/>
      <c r="E471" s="297" t="s">
        <v>390</v>
      </c>
      <c r="F471" s="297"/>
      <c r="G471" s="297" t="s">
        <v>323</v>
      </c>
      <c r="H471" s="297"/>
      <c r="I471" s="297"/>
      <c r="J471" s="298">
        <f t="shared" ref="J471:P471" si="409">(1+$F470) ^ J469</f>
        <v>1</v>
      </c>
      <c r="K471" s="298">
        <f t="shared" si="409"/>
        <v>1.122016155346969</v>
      </c>
      <c r="L471" s="298">
        <f t="shared" si="409"/>
        <v>1.0901828170879997</v>
      </c>
      <c r="M471" s="298">
        <f t="shared" si="409"/>
        <v>1.0592526399999997</v>
      </c>
      <c r="N471" s="298">
        <f t="shared" si="409"/>
        <v>1.0291999999999999</v>
      </c>
      <c r="O471" s="298">
        <f t="shared" si="409"/>
        <v>1</v>
      </c>
      <c r="P471" s="298">
        <f t="shared" si="409"/>
        <v>1</v>
      </c>
    </row>
    <row r="472" spans="3:16" s="141" customFormat="1" ht="13.2" hidden="1" outlineLevel="2">
      <c r="C472" s="165"/>
      <c r="D472" s="165"/>
      <c r="H472" s="172"/>
      <c r="J472" s="209"/>
      <c r="K472" s="209"/>
      <c r="L472" s="209"/>
      <c r="M472" s="209"/>
      <c r="N472" s="209"/>
      <c r="O472" s="209"/>
      <c r="P472" s="209"/>
    </row>
    <row r="473" spans="3:16" s="141" customFormat="1" ht="13.2" hidden="1" outlineLevel="2">
      <c r="C473" s="165"/>
      <c r="E473" s="141" t="str">
        <f t="shared" ref="E473:P473" si="410" xml:space="preserve"> E$466</f>
        <v>Variance to forecast net totex for cost sharing - WWN</v>
      </c>
      <c r="F473" s="172">
        <f t="shared" si="410"/>
        <v>0</v>
      </c>
      <c r="G473" s="141" t="str">
        <f t="shared" si="410"/>
        <v>£m</v>
      </c>
      <c r="H473" s="172" t="e">
        <f t="shared" si="410"/>
        <v>#VALUE!</v>
      </c>
      <c r="I473" s="141">
        <f t="shared" si="410"/>
        <v>0</v>
      </c>
      <c r="J473" s="172">
        <f t="shared" si="410"/>
        <v>0</v>
      </c>
      <c r="K473" s="172">
        <f t="shared" si="410"/>
        <v>118.16719361354768</v>
      </c>
      <c r="L473" s="172">
        <f t="shared" si="410"/>
        <v>125.82763085292748</v>
      </c>
      <c r="M473" s="172">
        <f t="shared" si="410"/>
        <v>154.83208415718866</v>
      </c>
      <c r="N473" s="172">
        <f t="shared" si="410"/>
        <v>41.905905980667058</v>
      </c>
      <c r="O473" s="172" t="e">
        <f t="shared" si="410"/>
        <v>#VALUE!</v>
      </c>
      <c r="P473" s="172">
        <f t="shared" si="410"/>
        <v>0</v>
      </c>
    </row>
    <row r="474" spans="3:16" s="141" customFormat="1" ht="13.2" hidden="1" outlineLevel="2">
      <c r="C474" s="165"/>
      <c r="E474" s="209" t="str">
        <f t="shared" ref="E474:P474" si="411" xml:space="preserve"> E$471</f>
        <v>Time value of money factor - WWN</v>
      </c>
      <c r="F474" s="209">
        <f t="shared" si="411"/>
        <v>0</v>
      </c>
      <c r="G474" s="209" t="str">
        <f t="shared" si="411"/>
        <v>Factor</v>
      </c>
      <c r="H474" s="209">
        <f t="shared" si="411"/>
        <v>0</v>
      </c>
      <c r="I474" s="209">
        <f t="shared" si="411"/>
        <v>0</v>
      </c>
      <c r="J474" s="209">
        <f t="shared" si="411"/>
        <v>1</v>
      </c>
      <c r="K474" s="209">
        <f t="shared" si="411"/>
        <v>1.122016155346969</v>
      </c>
      <c r="L474" s="209">
        <f t="shared" si="411"/>
        <v>1.0901828170879997</v>
      </c>
      <c r="M474" s="209">
        <f t="shared" si="411"/>
        <v>1.0592526399999997</v>
      </c>
      <c r="N474" s="209">
        <f t="shared" si="411"/>
        <v>1.0291999999999999</v>
      </c>
      <c r="O474" s="209">
        <f t="shared" si="411"/>
        <v>1</v>
      </c>
      <c r="P474" s="209">
        <f t="shared" si="411"/>
        <v>1</v>
      </c>
    </row>
    <row r="475" spans="3:16" s="141" customFormat="1" ht="13.2" hidden="1" outlineLevel="2">
      <c r="C475" s="165"/>
      <c r="E475" s="141" t="s">
        <v>391</v>
      </c>
      <c r="F475" s="172"/>
      <c r="G475" s="141" t="s">
        <v>116</v>
      </c>
      <c r="H475" s="172" t="e">
        <f xml:space="preserve"> SUM(J475:P475)</f>
        <v>#VALUE!</v>
      </c>
      <c r="J475" s="172">
        <f t="shared" ref="J475:P475" si="412" xml:space="preserve"> J473 * J474</f>
        <v>0</v>
      </c>
      <c r="K475" s="172">
        <f t="shared" si="412"/>
        <v>132.58550026641367</v>
      </c>
      <c r="L475" s="172">
        <f t="shared" si="412"/>
        <v>137.17512107075339</v>
      </c>
      <c r="M475" s="172">
        <f t="shared" si="412"/>
        <v>164.00629390020421</v>
      </c>
      <c r="N475" s="172">
        <f t="shared" si="412"/>
        <v>43.129558435302528</v>
      </c>
      <c r="O475" s="172" t="e">
        <f t="shared" si="412"/>
        <v>#VALUE!</v>
      </c>
      <c r="P475" s="172">
        <f t="shared" si="412"/>
        <v>0</v>
      </c>
    </row>
    <row r="476" spans="3:16" s="141" customFormat="1" ht="13.2" hidden="1" outlineLevel="2">
      <c r="C476" s="165"/>
      <c r="E476" s="141" t="s">
        <v>392</v>
      </c>
      <c r="F476" s="172" t="e">
        <f xml:space="preserve"> $H475</f>
        <v>#VALUE!</v>
      </c>
      <c r="G476" s="143" t="s">
        <v>116</v>
      </c>
    </row>
    <row r="477" spans="3:16" s="141" customFormat="1" ht="13.2" hidden="1" outlineLevel="2">
      <c r="C477" s="165"/>
      <c r="F477" s="172"/>
      <c r="G477" s="143"/>
    </row>
    <row r="478" spans="3:16" s="141" customFormat="1" ht="13.2" hidden="1" outlineLevel="2">
      <c r="D478" s="165" t="s">
        <v>326</v>
      </c>
    </row>
    <row r="479" spans="3:16" s="141" customFormat="1" ht="13.2" hidden="1" outlineLevel="2">
      <c r="D479" s="165"/>
    </row>
    <row r="480" spans="3:16" s="141" customFormat="1" ht="13.2" hidden="1" outlineLevel="2">
      <c r="D480" s="165"/>
      <c r="E480" s="141" t="str">
        <f xml:space="preserve"> E$476</f>
        <v>Total variance to forecast net totex for cost sharing - WWN</v>
      </c>
      <c r="F480" s="172" t="e">
        <f xml:space="preserve"> F$476</f>
        <v>#VALUE!</v>
      </c>
      <c r="G480" s="141" t="str">
        <f xml:space="preserve"> G$476</f>
        <v>£m</v>
      </c>
    </row>
    <row r="481" spans="3:16" s="141" customFormat="1" ht="13.2" hidden="1" outlineLevel="2">
      <c r="D481" s="165"/>
      <c r="E481" s="142" t="str">
        <f xml:space="preserve"> InpActive!E$273</f>
        <v>Outperformance Rate - WWN</v>
      </c>
      <c r="F481" s="160">
        <f xml:space="preserve"> InpActive!F$273</f>
        <v>0.5</v>
      </c>
      <c r="G481" s="142" t="str">
        <f xml:space="preserve"> InpActive!G$273</f>
        <v>%</v>
      </c>
    </row>
    <row r="482" spans="3:16" s="141" customFormat="1" ht="13.2" hidden="1" outlineLevel="2">
      <c r="D482" s="165"/>
      <c r="E482" s="142" t="str">
        <f xml:space="preserve"> InpActive!E$274</f>
        <v>Underperformance Rate - WWN</v>
      </c>
      <c r="F482" s="160">
        <f xml:space="preserve"> InpActive!F$274</f>
        <v>0.5</v>
      </c>
      <c r="G482" s="142" t="str">
        <f xml:space="preserve"> InpActive!G$274</f>
        <v>%</v>
      </c>
    </row>
    <row r="483" spans="3:16" s="141" customFormat="1" ht="13.2" hidden="1" outlineLevel="2">
      <c r="D483" s="165"/>
      <c r="E483" s="4" t="e">
        <f>"Active Sharing Rate - "&amp; INDEX(E481:E482,MATCH(F483,F481:F482,0))</f>
        <v>#VALUE!</v>
      </c>
      <c r="F483" s="207" t="e">
        <f>IF(F480&lt;0,F481,F482)</f>
        <v>#VALUE!</v>
      </c>
      <c r="G483" s="290" t="s">
        <v>119</v>
      </c>
    </row>
    <row r="484" spans="3:16" s="141" customFormat="1" ht="13.2" hidden="1" outlineLevel="2">
      <c r="D484" s="165"/>
      <c r="E484" s="143"/>
      <c r="F484" s="172"/>
      <c r="G484" s="143"/>
    </row>
    <row r="485" spans="3:16" s="141" customFormat="1" ht="13.2" hidden="1" outlineLevel="2">
      <c r="E485" s="141" t="str">
        <f xml:space="preserve"> E$476</f>
        <v>Total variance to forecast net totex for cost sharing - WWN</v>
      </c>
      <c r="F485" s="172" t="e">
        <f xml:space="preserve"> F$476</f>
        <v>#VALUE!</v>
      </c>
      <c r="G485" s="141" t="str">
        <f xml:space="preserve"> G$476</f>
        <v>£m</v>
      </c>
    </row>
    <row r="486" spans="3:16" s="141" customFormat="1" ht="13.2" hidden="1" outlineLevel="2">
      <c r="E486" s="213" t="e">
        <f>E$483</f>
        <v>#VALUE!</v>
      </c>
      <c r="F486" s="291" t="e">
        <f>F$483</f>
        <v>#VALUE!</v>
      </c>
      <c r="G486" s="213" t="str">
        <f>G$483</f>
        <v>%</v>
      </c>
    </row>
    <row r="487" spans="3:16" s="141" customFormat="1" ht="13.2" hidden="1" outlineLevel="2">
      <c r="E487" s="141" t="s">
        <v>393</v>
      </c>
      <c r="F487" s="213" t="e">
        <f xml:space="preserve"> F485 * (1-F486)</f>
        <v>#VALUE!</v>
      </c>
      <c r="G487" s="141" t="s">
        <v>116</v>
      </c>
    </row>
    <row r="488" spans="3:16" s="141" customFormat="1" ht="13.2" hidden="1" outlineLevel="2">
      <c r="E488" s="279"/>
      <c r="F488" s="198"/>
      <c r="G488" s="279"/>
    </row>
    <row r="489" spans="3:16" s="141" customFormat="1" ht="13.2" hidden="1" outlineLevel="2">
      <c r="E489" s="142" t="str">
        <f xml:space="preserve"> InpActive!E$137</f>
        <v>Ex ante allowance above Ofwat forecast  - Wastewater Network - Real</v>
      </c>
      <c r="F489" s="186">
        <f xml:space="preserve"> InpActive!F$137</f>
        <v>0</v>
      </c>
      <c r="G489" s="142" t="str">
        <f xml:space="preserve"> InpActive!G$137</f>
        <v>£m</v>
      </c>
    </row>
    <row r="490" spans="3:16" s="141" customFormat="1" ht="13.2" hidden="1" outlineLevel="2">
      <c r="C490" s="165"/>
      <c r="E490" s="203" t="str">
        <f t="shared" ref="E490:P490" si="413" xml:space="preserve"> E$447</f>
        <v>Totex profile - Cost Sharing - WWN</v>
      </c>
      <c r="F490" s="209">
        <f t="shared" si="413"/>
        <v>0</v>
      </c>
      <c r="G490" s="203" t="str">
        <f t="shared" si="413"/>
        <v>%</v>
      </c>
      <c r="H490" s="203">
        <f t="shared" si="413"/>
        <v>1.0000000000000002</v>
      </c>
      <c r="I490" s="209">
        <f t="shared" si="413"/>
        <v>0</v>
      </c>
      <c r="J490" s="203">
        <f t="shared" si="413"/>
        <v>0</v>
      </c>
      <c r="K490" s="203">
        <f t="shared" si="413"/>
        <v>0.17763459218987473</v>
      </c>
      <c r="L490" s="203">
        <f t="shared" si="413"/>
        <v>0.18594231348618173</v>
      </c>
      <c r="M490" s="203">
        <f t="shared" si="413"/>
        <v>0.17195597101415644</v>
      </c>
      <c r="N490" s="203">
        <f t="shared" si="413"/>
        <v>0.24592990573130286</v>
      </c>
      <c r="O490" s="203">
        <f t="shared" si="413"/>
        <v>0.21853721757848424</v>
      </c>
      <c r="P490" s="203">
        <f t="shared" si="413"/>
        <v>0</v>
      </c>
    </row>
    <row r="491" spans="3:16" s="141" customFormat="1" ht="13.2" hidden="1" outlineLevel="2">
      <c r="E491" s="141" t="s">
        <v>394</v>
      </c>
      <c r="G491" s="141" t="s">
        <v>116</v>
      </c>
      <c r="H491" s="172">
        <f xml:space="preserve"> SUM(J491:P491)</f>
        <v>0</v>
      </c>
      <c r="J491" s="209">
        <f t="shared" ref="J491:P491" si="414" xml:space="preserve"> J490 * $F489</f>
        <v>0</v>
      </c>
      <c r="K491" s="209">
        <f t="shared" si="414"/>
        <v>0</v>
      </c>
      <c r="L491" s="209">
        <f t="shared" si="414"/>
        <v>0</v>
      </c>
      <c r="M491" s="209">
        <f t="shared" si="414"/>
        <v>0</v>
      </c>
      <c r="N491" s="209">
        <f t="shared" si="414"/>
        <v>0</v>
      </c>
      <c r="O491" s="209">
        <f t="shared" si="414"/>
        <v>0</v>
      </c>
      <c r="P491" s="168">
        <f t="shared" si="414"/>
        <v>0</v>
      </c>
    </row>
    <row r="492" spans="3:16" s="141" customFormat="1" ht="13.2" hidden="1" outlineLevel="2">
      <c r="E492" s="279"/>
      <c r="F492" s="198"/>
      <c r="G492" s="279"/>
    </row>
    <row r="493" spans="3:16" s="141" customFormat="1" ht="13.2" hidden="1" outlineLevel="2">
      <c r="E493" s="213" t="str">
        <f t="shared" ref="E493:P493" si="415" xml:space="preserve"> E$491</f>
        <v>Ex ante allowance profiled - WWN - Real</v>
      </c>
      <c r="F493" s="213">
        <f t="shared" si="415"/>
        <v>0</v>
      </c>
      <c r="G493" s="213" t="str">
        <f t="shared" si="415"/>
        <v>£m</v>
      </c>
      <c r="H493" s="213">
        <f t="shared" si="415"/>
        <v>0</v>
      </c>
      <c r="I493" s="213">
        <f t="shared" si="415"/>
        <v>0</v>
      </c>
      <c r="J493" s="213">
        <f t="shared" si="415"/>
        <v>0</v>
      </c>
      <c r="K493" s="213">
        <f t="shared" si="415"/>
        <v>0</v>
      </c>
      <c r="L493" s="213">
        <f t="shared" si="415"/>
        <v>0</v>
      </c>
      <c r="M493" s="213">
        <f t="shared" si="415"/>
        <v>0</v>
      </c>
      <c r="N493" s="213">
        <f t="shared" si="415"/>
        <v>0</v>
      </c>
      <c r="O493" s="213">
        <f t="shared" si="415"/>
        <v>0</v>
      </c>
      <c r="P493" s="196">
        <f t="shared" si="415"/>
        <v>0</v>
      </c>
    </row>
    <row r="494" spans="3:16" s="141" customFormat="1" ht="13.2" hidden="1" outlineLevel="2">
      <c r="E494" s="209" t="str">
        <f>E$471</f>
        <v>Time value of money factor - WWN</v>
      </c>
      <c r="F494" s="209">
        <f t="shared" ref="F494:P494" si="416">F$471</f>
        <v>0</v>
      </c>
      <c r="G494" s="209" t="str">
        <f t="shared" si="416"/>
        <v>Factor</v>
      </c>
      <c r="H494" s="209">
        <f t="shared" si="416"/>
        <v>0</v>
      </c>
      <c r="I494" s="209">
        <f t="shared" si="416"/>
        <v>0</v>
      </c>
      <c r="J494" s="209">
        <f t="shared" si="416"/>
        <v>1</v>
      </c>
      <c r="K494" s="209">
        <f t="shared" si="416"/>
        <v>1.122016155346969</v>
      </c>
      <c r="L494" s="209">
        <f t="shared" si="416"/>
        <v>1.0901828170879997</v>
      </c>
      <c r="M494" s="209">
        <f t="shared" si="416"/>
        <v>1.0592526399999997</v>
      </c>
      <c r="N494" s="209">
        <f t="shared" si="416"/>
        <v>1.0291999999999999</v>
      </c>
      <c r="O494" s="209">
        <f t="shared" si="416"/>
        <v>1</v>
      </c>
      <c r="P494" s="209">
        <f t="shared" si="416"/>
        <v>1</v>
      </c>
    </row>
    <row r="495" spans="3:16" s="141" customFormat="1" ht="13.2" hidden="1" outlineLevel="2">
      <c r="E495" s="213" t="s">
        <v>395</v>
      </c>
      <c r="F495" s="198"/>
      <c r="G495" s="141" t="s">
        <v>116</v>
      </c>
      <c r="H495" s="172">
        <f xml:space="preserve"> SUM(J495:P495)</f>
        <v>0</v>
      </c>
      <c r="J495" s="212">
        <f t="shared" ref="J495:P495" si="417" xml:space="preserve"> J493 * J494</f>
        <v>0</v>
      </c>
      <c r="K495" s="212">
        <f t="shared" si="417"/>
        <v>0</v>
      </c>
      <c r="L495" s="212">
        <f t="shared" si="417"/>
        <v>0</v>
      </c>
      <c r="M495" s="212">
        <f t="shared" si="417"/>
        <v>0</v>
      </c>
      <c r="N495" s="212">
        <f t="shared" si="417"/>
        <v>0</v>
      </c>
      <c r="O495" s="212">
        <f t="shared" si="417"/>
        <v>0</v>
      </c>
      <c r="P495" s="212">
        <f t="shared" si="417"/>
        <v>0</v>
      </c>
    </row>
    <row r="496" spans="3:16" s="141" customFormat="1" ht="13.2" hidden="1" outlineLevel="2">
      <c r="E496" s="143" t="s">
        <v>396</v>
      </c>
      <c r="F496" s="213">
        <f xml:space="preserve"> H495</f>
        <v>0</v>
      </c>
      <c r="G496" s="143" t="s">
        <v>116</v>
      </c>
    </row>
    <row r="497" spans="5:16" s="141" customFormat="1" ht="13.2" hidden="1" outlineLevel="2">
      <c r="E497" s="143"/>
      <c r="F497" s="177"/>
      <c r="G497" s="143"/>
    </row>
    <row r="498" spans="5:16" s="141" customFormat="1" ht="13.2" hidden="1" outlineLevel="2">
      <c r="E498" s="186" t="str">
        <f>InpActive!E$144</f>
        <v>Actuals for CMA excluded items - WWN - nominal</v>
      </c>
      <c r="F498" s="186">
        <f>InpActive!F$144</f>
        <v>0</v>
      </c>
      <c r="G498" s="186" t="str">
        <f>InpActive!G$144</f>
        <v>£m</v>
      </c>
      <c r="H498" s="186">
        <f>InpActive!H$144</f>
        <v>0</v>
      </c>
      <c r="I498" s="186">
        <f>InpActive!I$144</f>
        <v>0</v>
      </c>
      <c r="J498" s="186">
        <f>InpActive!J$144</f>
        <v>0</v>
      </c>
      <c r="K498" s="186">
        <f>InpActive!K$144</f>
        <v>0</v>
      </c>
      <c r="L498" s="186">
        <f>InpActive!L$144</f>
        <v>0</v>
      </c>
      <c r="M498" s="186">
        <f>InpActive!M$144</f>
        <v>0</v>
      </c>
      <c r="N498" s="186">
        <f>InpActive!N$144</f>
        <v>0</v>
      </c>
      <c r="O498" s="186">
        <f>InpActive!O$144</f>
        <v>0</v>
      </c>
      <c r="P498" s="186">
        <f>InpActive!P$144</f>
        <v>0</v>
      </c>
    </row>
    <row r="499" spans="5:16" s="141" customFormat="1" ht="13.2" hidden="1" outlineLevel="2">
      <c r="E499" s="171" t="str">
        <f>Index!E$43</f>
        <v>CPI(H): Fin year average - inflate from base year 2017-18 average - CALC</v>
      </c>
      <c r="F499" s="186">
        <f>Index!F$43</f>
        <v>0</v>
      </c>
      <c r="G499" s="171" t="str">
        <f>Index!G$43</f>
        <v>%</v>
      </c>
      <c r="H499" s="186">
        <f>Index!H$43</f>
        <v>0</v>
      </c>
      <c r="I499" s="169">
        <f>Index!I$43</f>
        <v>0</v>
      </c>
      <c r="J499" s="160">
        <f>Index!J$43</f>
        <v>1.0386214616983847</v>
      </c>
      <c r="K499" s="160">
        <f>Index!K$43</f>
        <v>1.0469374700143934</v>
      </c>
      <c r="L499" s="160">
        <f>Index!L$43</f>
        <v>1.0853990084759317</v>
      </c>
      <c r="M499" s="160">
        <f>Index!M$43</f>
        <v>1.1806332960179113</v>
      </c>
      <c r="N499" s="160">
        <f>Index!N$43</f>
        <v>1.2461218615064769</v>
      </c>
      <c r="O499" s="160">
        <f>Index!O$43</f>
        <v>1.2833839756916681</v>
      </c>
      <c r="P499" s="160">
        <f>Index!P$43</f>
        <v>1.3140892371661603</v>
      </c>
    </row>
    <row r="500" spans="5:16" s="141" customFormat="1" ht="13.2" hidden="1" outlineLevel="2">
      <c r="E500" s="141" t="s">
        <v>506</v>
      </c>
      <c r="G500" s="141" t="s">
        <v>116</v>
      </c>
      <c r="J500" s="173">
        <f xml:space="preserve"> J498 / J499</f>
        <v>0</v>
      </c>
      <c r="K500" s="173">
        <f xml:space="preserve"> K498 / K499</f>
        <v>0</v>
      </c>
      <c r="L500" s="173">
        <f t="shared" ref="L500:P500" si="418" xml:space="preserve"> L498 / L499</f>
        <v>0</v>
      </c>
      <c r="M500" s="173">
        <f t="shared" si="418"/>
        <v>0</v>
      </c>
      <c r="N500" s="173">
        <f t="shared" si="418"/>
        <v>0</v>
      </c>
      <c r="O500" s="173">
        <f t="shared" si="418"/>
        <v>0</v>
      </c>
      <c r="P500" s="173">
        <f t="shared" si="418"/>
        <v>0</v>
      </c>
    </row>
    <row r="501" spans="5:16" s="141" customFormat="1" ht="13.2" hidden="1" outlineLevel="2"/>
    <row r="502" spans="5:16" s="141" customFormat="1" ht="13.2" hidden="1" outlineLevel="2">
      <c r="E502" s="186" t="str">
        <f>InpActive!E$145</f>
        <v>Allowance for CMA excluded items - WWN - real</v>
      </c>
      <c r="F502" s="186">
        <f>InpActive!F$145</f>
        <v>0</v>
      </c>
      <c r="G502" s="186" t="str">
        <f>InpActive!G$145</f>
        <v>£m</v>
      </c>
      <c r="H502" s="186">
        <f>InpActive!H$145</f>
        <v>0</v>
      </c>
      <c r="I502" s="186">
        <f>InpActive!I$145</f>
        <v>0</v>
      </c>
      <c r="J502" s="186">
        <f>InpActive!J$145</f>
        <v>0</v>
      </c>
      <c r="K502" s="186">
        <f>InpActive!K$145</f>
        <v>0</v>
      </c>
      <c r="L502" s="186">
        <f>InpActive!L$145</f>
        <v>0</v>
      </c>
      <c r="M502" s="186">
        <f>InpActive!M$145</f>
        <v>0</v>
      </c>
      <c r="N502" s="186">
        <f>InpActive!N$145</f>
        <v>0</v>
      </c>
      <c r="O502" s="186">
        <f>InpActive!O$145</f>
        <v>0</v>
      </c>
      <c r="P502" s="186">
        <f>InpActive!P$145</f>
        <v>0</v>
      </c>
    </row>
    <row r="503" spans="5:16" s="141" customFormat="1" ht="13.2" hidden="1" outlineLevel="2">
      <c r="E503" s="168" t="str">
        <f>E500</f>
        <v>Actuals for CMA excluded items - WWN - real</v>
      </c>
      <c r="F503" s="168">
        <f t="shared" ref="F503:J503" si="419">F500</f>
        <v>0</v>
      </c>
      <c r="G503" s="168" t="str">
        <f t="shared" si="419"/>
        <v>£m</v>
      </c>
      <c r="H503" s="168">
        <f t="shared" si="419"/>
        <v>0</v>
      </c>
      <c r="I503" s="168">
        <f t="shared" si="419"/>
        <v>0</v>
      </c>
      <c r="J503" s="168">
        <f t="shared" si="419"/>
        <v>0</v>
      </c>
      <c r="K503" s="168">
        <f t="shared" ref="K503" si="420">K500</f>
        <v>0</v>
      </c>
      <c r="L503" s="168">
        <f t="shared" ref="L503:P503" si="421">L500</f>
        <v>0</v>
      </c>
      <c r="M503" s="168">
        <f t="shared" si="421"/>
        <v>0</v>
      </c>
      <c r="N503" s="168">
        <f t="shared" si="421"/>
        <v>0</v>
      </c>
      <c r="O503" s="168">
        <f t="shared" si="421"/>
        <v>0</v>
      </c>
      <c r="P503" s="168">
        <f t="shared" si="421"/>
        <v>0</v>
      </c>
    </row>
    <row r="504" spans="5:16" s="141" customFormat="1" ht="13.2" hidden="1" outlineLevel="2">
      <c r="E504" s="168" t="s">
        <v>507</v>
      </c>
      <c r="F504" s="168"/>
      <c r="G504" s="168" t="s">
        <v>116</v>
      </c>
      <c r="H504" s="168">
        <f xml:space="preserve"> SUM(J504:P504)</f>
        <v>0</v>
      </c>
      <c r="I504" s="168"/>
      <c r="J504" s="168">
        <f t="shared" ref="J504" si="422">J503-J502</f>
        <v>0</v>
      </c>
      <c r="K504" s="168">
        <f>K503-K502</f>
        <v>0</v>
      </c>
      <c r="L504" s="168">
        <f t="shared" ref="L504:P504" si="423">L503-L502</f>
        <v>0</v>
      </c>
      <c r="M504" s="168">
        <f t="shared" si="423"/>
        <v>0</v>
      </c>
      <c r="N504" s="168">
        <f t="shared" si="423"/>
        <v>0</v>
      </c>
      <c r="O504" s="168">
        <f t="shared" si="423"/>
        <v>0</v>
      </c>
      <c r="P504" s="168">
        <f t="shared" si="423"/>
        <v>0</v>
      </c>
    </row>
    <row r="505" spans="5:16" s="141" customFormat="1" ht="13.2" hidden="1" outlineLevel="2">
      <c r="E505" s="143"/>
      <c r="F505" s="177"/>
      <c r="G505" s="143"/>
    </row>
    <row r="506" spans="5:16" s="141" customFormat="1" ht="13.2" hidden="1" outlineLevel="2">
      <c r="E506" s="305" t="str">
        <f xml:space="preserve"> E$504</f>
        <v>Variance to allowances for CMA excluded items - WWN</v>
      </c>
      <c r="F506" s="305">
        <f t="shared" ref="F506:P506" si="424" xml:space="preserve"> F$504</f>
        <v>0</v>
      </c>
      <c r="G506" s="305" t="str">
        <f t="shared" si="424"/>
        <v>£m</v>
      </c>
      <c r="H506" s="305">
        <f t="shared" si="424"/>
        <v>0</v>
      </c>
      <c r="I506" s="305">
        <f t="shared" si="424"/>
        <v>0</v>
      </c>
      <c r="J506" s="305">
        <f t="shared" si="424"/>
        <v>0</v>
      </c>
      <c r="K506" s="305">
        <f xml:space="preserve"> K$504</f>
        <v>0</v>
      </c>
      <c r="L506" s="305">
        <f xml:space="preserve"> L$504</f>
        <v>0</v>
      </c>
      <c r="M506" s="305">
        <f t="shared" si="424"/>
        <v>0</v>
      </c>
      <c r="N506" s="305">
        <f t="shared" si="424"/>
        <v>0</v>
      </c>
      <c r="O506" s="305">
        <f t="shared" si="424"/>
        <v>0</v>
      </c>
      <c r="P506" s="305">
        <f t="shared" si="424"/>
        <v>0</v>
      </c>
    </row>
    <row r="507" spans="5:16" s="141" customFormat="1" ht="13.2" hidden="1" outlineLevel="2">
      <c r="E507" s="209" t="str">
        <f>E$471</f>
        <v>Time value of money factor - WWN</v>
      </c>
      <c r="F507" s="209">
        <f t="shared" ref="F507:P507" si="425">F$471</f>
        <v>0</v>
      </c>
      <c r="G507" s="209" t="str">
        <f t="shared" si="425"/>
        <v>Factor</v>
      </c>
      <c r="H507" s="209">
        <f t="shared" si="425"/>
        <v>0</v>
      </c>
      <c r="I507" s="209">
        <f t="shared" si="425"/>
        <v>0</v>
      </c>
      <c r="J507" s="209">
        <f t="shared" si="425"/>
        <v>1</v>
      </c>
      <c r="K507" s="209">
        <f t="shared" si="425"/>
        <v>1.122016155346969</v>
      </c>
      <c r="L507" s="209">
        <f t="shared" si="425"/>
        <v>1.0901828170879997</v>
      </c>
      <c r="M507" s="209">
        <f t="shared" si="425"/>
        <v>1.0592526399999997</v>
      </c>
      <c r="N507" s="209">
        <f t="shared" si="425"/>
        <v>1.0291999999999999</v>
      </c>
      <c r="O507" s="209">
        <f t="shared" si="425"/>
        <v>1</v>
      </c>
      <c r="P507" s="209">
        <f t="shared" si="425"/>
        <v>1</v>
      </c>
    </row>
    <row r="508" spans="5:16" s="141" customFormat="1" ht="13.2" hidden="1" outlineLevel="2">
      <c r="E508" s="141" t="s">
        <v>621</v>
      </c>
      <c r="F508" s="172"/>
      <c r="G508" s="141" t="s">
        <v>116</v>
      </c>
      <c r="H508" s="172">
        <f xml:space="preserve"> SUM(J508:P508)</f>
        <v>0</v>
      </c>
      <c r="J508" s="172">
        <f xml:space="preserve"> J506 * J507</f>
        <v>0</v>
      </c>
      <c r="K508" s="172">
        <f xml:space="preserve"> K506 * K507</f>
        <v>0</v>
      </c>
      <c r="L508" s="172">
        <f t="shared" ref="L508:P508" si="426" xml:space="preserve"> L506 * L507</f>
        <v>0</v>
      </c>
      <c r="M508" s="172">
        <f t="shared" si="426"/>
        <v>0</v>
      </c>
      <c r="N508" s="172">
        <f t="shared" si="426"/>
        <v>0</v>
      </c>
      <c r="O508" s="172">
        <f t="shared" si="426"/>
        <v>0</v>
      </c>
      <c r="P508" s="172">
        <f t="shared" si="426"/>
        <v>0</v>
      </c>
    </row>
    <row r="509" spans="5:16" s="141" customFormat="1" ht="13.2" hidden="1" outlineLevel="2">
      <c r="E509" s="141" t="s">
        <v>508</v>
      </c>
      <c r="F509" s="172">
        <f xml:space="preserve"> $H508</f>
        <v>0</v>
      </c>
      <c r="G509" s="143" t="s">
        <v>116</v>
      </c>
    </row>
    <row r="510" spans="5:16" s="141" customFormat="1" ht="13.2" hidden="1" outlineLevel="2">
      <c r="E510" s="279"/>
      <c r="F510" s="198"/>
      <c r="G510" s="279"/>
    </row>
    <row r="511" spans="5:16" s="141" customFormat="1" ht="13.2" hidden="1" outlineLevel="2">
      <c r="E511" s="143" t="str">
        <f>E509</f>
        <v>Total variance to allowances for CMA excluded items - WWN - real</v>
      </c>
      <c r="F511" s="172">
        <f t="shared" ref="F511:G511" si="427">F509</f>
        <v>0</v>
      </c>
      <c r="G511" s="143" t="str">
        <f t="shared" si="427"/>
        <v>£m</v>
      </c>
    </row>
    <row r="512" spans="5:16" s="141" customFormat="1" ht="13.2" hidden="1" outlineLevel="2">
      <c r="E512" s="142" t="str">
        <f>InpActive!E146</f>
        <v>CMA excluded items sharing rate - WWN - real</v>
      </c>
      <c r="F512" s="280">
        <f>InpActive!F146</f>
        <v>0</v>
      </c>
      <c r="G512" s="142" t="str">
        <f>InpActive!G146</f>
        <v>%</v>
      </c>
    </row>
    <row r="513" spans="3:7" s="141" customFormat="1" ht="13.2" hidden="1" outlineLevel="2">
      <c r="E513" s="143" t="s">
        <v>639</v>
      </c>
      <c r="F513" s="167">
        <f>(F511* F512) * -1</f>
        <v>0</v>
      </c>
      <c r="G513" s="143" t="s">
        <v>116</v>
      </c>
    </row>
    <row r="514" spans="3:7" s="141" customFormat="1" ht="13.2" hidden="1" outlineLevel="2">
      <c r="F514" s="213"/>
      <c r="G514" s="143"/>
    </row>
    <row r="515" spans="3:7" s="141" customFormat="1" ht="13.2" hidden="1" outlineLevel="2">
      <c r="E515" s="143" t="str">
        <f>E487</f>
        <v>Active adjustment for cost sharing - Net totex for cost sharing - WWN - Real</v>
      </c>
      <c r="F515" s="213" t="e">
        <f>F487</f>
        <v>#VALUE!</v>
      </c>
      <c r="G515" s="143" t="str">
        <f>G487</f>
        <v>£m</v>
      </c>
    </row>
    <row r="516" spans="3:7" s="141" customFormat="1" ht="13.2" hidden="1" outlineLevel="2">
      <c r="E516" s="143" t="str">
        <f xml:space="preserve"> E$496</f>
        <v>NPV adjusted ex ante allowance - WWN - Real</v>
      </c>
      <c r="F516" s="213">
        <f xml:space="preserve"> F$496</f>
        <v>0</v>
      </c>
      <c r="G516" s="143" t="str">
        <f xml:space="preserve"> G$496</f>
        <v>£m</v>
      </c>
    </row>
    <row r="517" spans="3:7" s="141" customFormat="1" ht="13.2" hidden="1" outlineLevel="2">
      <c r="E517" s="143" t="str">
        <f>E425</f>
        <v>(Under)/Overfunded wage related totex at PR19 - WWN</v>
      </c>
      <c r="F517" s="213">
        <f>F425</f>
        <v>12.981422006526401</v>
      </c>
      <c r="G517" s="143" t="str">
        <f>G425</f>
        <v>£m</v>
      </c>
    </row>
    <row r="518" spans="3:7" s="141" customFormat="1" ht="13.2" hidden="1" outlineLevel="2">
      <c r="E518" s="143" t="str">
        <f>E$513</f>
        <v>Allowable adjustment for CMA excluded items - WWN - Real</v>
      </c>
      <c r="F518" s="213">
        <f t="shared" ref="F518:G518" si="428">F$513</f>
        <v>0</v>
      </c>
      <c r="G518" s="143" t="str">
        <f t="shared" si="428"/>
        <v>£m</v>
      </c>
    </row>
    <row r="519" spans="3:7" s="141" customFormat="1" ht="13.2" hidden="1" outlineLevel="2">
      <c r="E519" s="196" t="str">
        <f>E$437</f>
        <v>Total Performance related pay recovery mechanism adjustment  - WWN - real</v>
      </c>
      <c r="F519" s="196">
        <f t="shared" ref="F519:G519" si="429">F$437</f>
        <v>0</v>
      </c>
      <c r="G519" s="196" t="str">
        <f t="shared" si="429"/>
        <v>£m</v>
      </c>
    </row>
    <row r="520" spans="3:7" s="141" customFormat="1" ht="13.2" hidden="1" outlineLevel="2">
      <c r="E520" s="279" t="s">
        <v>397</v>
      </c>
      <c r="F520" s="285" t="e">
        <f xml:space="preserve"> F515 - SUM(F516:F518) + F519</f>
        <v>#VALUE!</v>
      </c>
      <c r="G520" s="279" t="s">
        <v>116</v>
      </c>
    </row>
    <row r="521" spans="3:7" s="141" customFormat="1" ht="13.2" outlineLevel="1">
      <c r="F521" s="167"/>
    </row>
    <row r="522" spans="3:7" s="141" customFormat="1" ht="13.2" outlineLevel="1" collapsed="1">
      <c r="C522" s="3" t="s">
        <v>332</v>
      </c>
      <c r="F522" s="167"/>
    </row>
    <row r="523" spans="3:7" s="141" customFormat="1" ht="13.2" hidden="1" outlineLevel="2">
      <c r="F523" s="167"/>
    </row>
    <row r="524" spans="3:7" s="141" customFormat="1" ht="13.2" hidden="1" outlineLevel="2">
      <c r="E524" s="186" t="str">
        <f xml:space="preserve"> InpActive!E$140</f>
        <v>Business retail bad debt liability due to covid liquidity measures - WWN - real</v>
      </c>
      <c r="F524" s="186">
        <f xml:space="preserve"> InpActive!F$140</f>
        <v>0</v>
      </c>
      <c r="G524" s="186" t="str">
        <f xml:space="preserve"> InpActive!G$140</f>
        <v>£m</v>
      </c>
    </row>
    <row r="525" spans="3:7" s="141" customFormat="1" ht="13.2" hidden="1" outlineLevel="2">
      <c r="E525" s="141" t="e">
        <f>E$483</f>
        <v>#VALUE!</v>
      </c>
      <c r="F525" s="207" t="e">
        <f>F$483</f>
        <v>#VALUE!</v>
      </c>
      <c r="G525" s="278" t="str">
        <f t="shared" ref="G525" si="430">G$483</f>
        <v>%</v>
      </c>
    </row>
    <row r="526" spans="3:7" s="141" customFormat="1" ht="13.2" hidden="1" outlineLevel="2">
      <c r="E526" s="141" t="s">
        <v>398</v>
      </c>
      <c r="F526" s="167" t="e">
        <f xml:space="preserve"> F524 * (1-F525)</f>
        <v>#VALUE!</v>
      </c>
      <c r="G526" s="141" t="s">
        <v>116</v>
      </c>
    </row>
    <row r="527" spans="3:7" s="141" customFormat="1" ht="13.2" hidden="1" outlineLevel="2">
      <c r="F527" s="167"/>
    </row>
    <row r="528" spans="3:7" s="141" customFormat="1" ht="13.2" hidden="1" outlineLevel="2">
      <c r="E528" s="186" t="str">
        <f xml:space="preserve"> InpActive!E$141</f>
        <v>Total Wholesaler Liability - WWN - real</v>
      </c>
      <c r="F528" s="186">
        <f xml:space="preserve"> InpActive!F$141</f>
        <v>0</v>
      </c>
      <c r="G528" s="186" t="str">
        <f xml:space="preserve"> InpActive!G$141</f>
        <v>£m</v>
      </c>
    </row>
    <row r="529" spans="3:7" s="141" customFormat="1" ht="13.2" hidden="1" outlineLevel="2">
      <c r="E529" s="141" t="e">
        <f>E$483</f>
        <v>#VALUE!</v>
      </c>
      <c r="F529" s="207" t="e">
        <f>F$483</f>
        <v>#VALUE!</v>
      </c>
      <c r="G529" s="278" t="str">
        <f t="shared" ref="G529" si="431">G$483</f>
        <v>%</v>
      </c>
    </row>
    <row r="530" spans="3:7" s="141" customFormat="1" ht="13.2" hidden="1" outlineLevel="2">
      <c r="E530" s="141" t="s">
        <v>399</v>
      </c>
      <c r="F530" s="167" t="e">
        <f xml:space="preserve"> F528 * (F529)</f>
        <v>#VALUE!</v>
      </c>
      <c r="G530" s="141" t="s">
        <v>116</v>
      </c>
    </row>
    <row r="531" spans="3:7" s="141" customFormat="1" ht="13.2" hidden="1" outlineLevel="2">
      <c r="F531" s="167"/>
    </row>
    <row r="532" spans="3:7" s="141" customFormat="1" ht="13.2" hidden="1" outlineLevel="2">
      <c r="E532" s="186" t="str">
        <f xml:space="preserve"> InpActive!E$140</f>
        <v>Business retail bad debt liability due to covid liquidity measures - WWN - real</v>
      </c>
      <c r="F532" s="186">
        <f xml:space="preserve"> InpActive!F$140</f>
        <v>0</v>
      </c>
      <c r="G532" s="186" t="str">
        <f xml:space="preserve"> InpActive!G$140</f>
        <v>£m</v>
      </c>
    </row>
    <row r="533" spans="3:7" s="141" customFormat="1" ht="13.2" hidden="1" outlineLevel="2">
      <c r="E533" s="141" t="str">
        <f t="shared" ref="E533" si="432" xml:space="preserve"> E$530</f>
        <v>Wholesaler liability - WWN</v>
      </c>
      <c r="F533" s="167" t="e">
        <f xml:space="preserve"> F$530</f>
        <v>#VALUE!</v>
      </c>
      <c r="G533" s="141" t="str">
        <f t="shared" ref="G533" si="433" xml:space="preserve"> G$530</f>
        <v>£m</v>
      </c>
    </row>
    <row r="534" spans="3:7" s="141" customFormat="1" ht="13.2" hidden="1" outlineLevel="2">
      <c r="E534" s="141" t="s">
        <v>335</v>
      </c>
      <c r="F534" s="167" t="e">
        <f xml:space="preserve"> F532 - F533</f>
        <v>#VALUE!</v>
      </c>
      <c r="G534" s="141" t="s">
        <v>116</v>
      </c>
    </row>
    <row r="535" spans="3:7" s="141" customFormat="1" ht="13.2" hidden="1" outlineLevel="2">
      <c r="F535" s="167"/>
    </row>
    <row r="536" spans="3:7" s="141" customFormat="1" ht="13.2" hidden="1" outlineLevel="2">
      <c r="E536" s="167" t="str">
        <f xml:space="preserve"> E534</f>
        <v>Customer Liability</v>
      </c>
      <c r="F536" s="167" t="e">
        <f xml:space="preserve"> F534</f>
        <v>#VALUE!</v>
      </c>
      <c r="G536" s="141" t="s">
        <v>116</v>
      </c>
    </row>
    <row r="537" spans="3:7" s="141" customFormat="1" ht="13.2" hidden="1" outlineLevel="2">
      <c r="E537" s="167" t="str">
        <f>E526</f>
        <v>Embedded customer share - WWN</v>
      </c>
      <c r="F537" s="167" t="e">
        <f>F526</f>
        <v>#VALUE!</v>
      </c>
      <c r="G537" s="141" t="s">
        <v>116</v>
      </c>
    </row>
    <row r="538" spans="3:7" s="141" customFormat="1" ht="13.2" hidden="1" outlineLevel="2">
      <c r="E538" s="279" t="s">
        <v>400</v>
      </c>
      <c r="F538" s="198" t="e">
        <f xml:space="preserve"> IF(F536 &gt; F537, F536 - F537, 0)</f>
        <v>#VALUE!</v>
      </c>
      <c r="G538" s="279" t="s">
        <v>116</v>
      </c>
    </row>
    <row r="539" spans="3:7" s="141" customFormat="1" ht="13.2" outlineLevel="1">
      <c r="F539" s="167"/>
    </row>
    <row r="540" spans="3:7" s="141" customFormat="1" ht="13.2" outlineLevel="1">
      <c r="C540" s="3" t="s">
        <v>337</v>
      </c>
      <c r="F540" s="167"/>
    </row>
    <row r="541" spans="3:7" s="141" customFormat="1" ht="13.2" outlineLevel="2">
      <c r="F541" s="167"/>
    </row>
    <row r="542" spans="3:7" s="141" customFormat="1" ht="13.2" outlineLevel="2">
      <c r="E542" s="209" t="str">
        <f xml:space="preserve"> E$520</f>
        <v>Total adjustment for cost sharing after ex ante allowance - WWN - Real</v>
      </c>
      <c r="F542" s="209" t="e">
        <f t="shared" ref="F542:G542" si="434" xml:space="preserve"> F$520</f>
        <v>#VALUE!</v>
      </c>
      <c r="G542" s="209" t="str">
        <f t="shared" si="434"/>
        <v>£m</v>
      </c>
    </row>
    <row r="543" spans="3:7" s="141" customFormat="1" ht="13.2" outlineLevel="2">
      <c r="E543" s="280" t="str">
        <f>InpActive!E$135</f>
        <v>Weighted average PAYG rate - WWN</v>
      </c>
      <c r="F543" s="171">
        <f>InpActive!F$135</f>
        <v>0.47291400755229857</v>
      </c>
      <c r="G543" s="280" t="str">
        <f>InpActive!G$135</f>
        <v>%</v>
      </c>
    </row>
    <row r="544" spans="3:7" s="141" customFormat="1" ht="13.2" outlineLevel="2">
      <c r="E544" s="284" t="s">
        <v>369</v>
      </c>
      <c r="F544" s="286" t="e">
        <f xml:space="preserve"> F542 * $F$543</f>
        <v>#VALUE!</v>
      </c>
      <c r="G544" s="143" t="s">
        <v>116</v>
      </c>
    </row>
    <row r="545" spans="5:7" s="141" customFormat="1" ht="13.2" outlineLevel="2">
      <c r="E545" s="284"/>
      <c r="F545" s="280"/>
      <c r="G545" s="280"/>
    </row>
    <row r="546" spans="5:7" s="141" customFormat="1" ht="13.2" outlineLevel="2">
      <c r="E546" s="284" t="str">
        <f>E$544</f>
        <v>Cost sharing revenue exc bad debt adjustment- WN - Real</v>
      </c>
      <c r="F546" s="213" t="e">
        <f t="shared" ref="F546:G546" si="435">F$544</f>
        <v>#VALUE!</v>
      </c>
      <c r="G546" s="284" t="str">
        <f t="shared" si="435"/>
        <v>£m</v>
      </c>
    </row>
    <row r="547" spans="5:7" s="141" customFormat="1" ht="13.2" outlineLevel="2">
      <c r="E547" s="284" t="str">
        <f>E$538</f>
        <v>Wholesaler bad debt adjustment - WWN</v>
      </c>
      <c r="F547" s="213" t="e">
        <f t="shared" ref="F547:G547" si="436">F$538</f>
        <v>#VALUE!</v>
      </c>
      <c r="G547" s="284" t="str">
        <f t="shared" si="436"/>
        <v>£m</v>
      </c>
    </row>
    <row r="548" spans="5:7" s="141" customFormat="1" ht="13.2" outlineLevel="2">
      <c r="E548" s="279" t="s">
        <v>401</v>
      </c>
      <c r="F548" s="283" t="e">
        <f xml:space="preserve"> SUM(F546:F547)</f>
        <v>#VALUE!</v>
      </c>
      <c r="G548" s="279" t="s">
        <v>116</v>
      </c>
    </row>
    <row r="549" spans="5:7" s="141" customFormat="1" outlineLevel="2">
      <c r="E549"/>
      <c r="F549"/>
      <c r="G549"/>
    </row>
    <row r="550" spans="5:7" s="141" customFormat="1" ht="13.2" outlineLevel="2">
      <c r="E550" s="209" t="str">
        <f xml:space="preserve"> E$520</f>
        <v>Total adjustment for cost sharing after ex ante allowance - WWN - Real</v>
      </c>
      <c r="F550" s="209" t="e">
        <f t="shared" ref="F550:G550" si="437" xml:space="preserve"> F$520</f>
        <v>#VALUE!</v>
      </c>
      <c r="G550" s="209" t="str">
        <f t="shared" si="437"/>
        <v>£m</v>
      </c>
    </row>
    <row r="551" spans="5:7" s="141" customFormat="1" ht="13.2" outlineLevel="2">
      <c r="E551" s="280" t="str">
        <f>InpActive!E$135</f>
        <v>Weighted average PAYG rate - WWN</v>
      </c>
      <c r="F551" s="171">
        <f>InpActive!F$135</f>
        <v>0.47291400755229857</v>
      </c>
      <c r="G551" s="280" t="str">
        <f>InpActive!G$135</f>
        <v>%</v>
      </c>
    </row>
    <row r="552" spans="5:7" s="141" customFormat="1" ht="13.2" outlineLevel="2">
      <c r="E552" s="279" t="s">
        <v>402</v>
      </c>
      <c r="F552" s="283" t="e">
        <f xml:space="preserve"> F550 * (1 - $F$551)</f>
        <v>#VALUE!</v>
      </c>
      <c r="G552" s="279" t="s">
        <v>116</v>
      </c>
    </row>
    <row r="553" spans="5:7"/>
    <row r="554" spans="5:7" s="141" customFormat="1" ht="13.2" hidden="1"/>
    <row r="555" spans="5:7"/>
    <row r="556" spans="5:7"/>
    <row r="557" spans="5:7"/>
    <row r="558" spans="5:7"/>
    <row r="559" spans="5:7"/>
    <row r="560" spans="5:7"/>
    <row r="561" spans="1:1"/>
    <row r="562" spans="1:1"/>
    <row r="563" spans="1:1"/>
    <row r="564" spans="1:1"/>
    <row r="565" spans="1:1"/>
    <row r="566" spans="1:1"/>
    <row r="567" spans="1:1" s="176" customFormat="1" ht="13.2">
      <c r="A567" s="136" t="s">
        <v>32</v>
      </c>
    </row>
    <row r="568" spans="1:1"/>
    <row r="569" spans="1:1"/>
    <row r="570" spans="1:1"/>
    <row r="571" spans="1:1"/>
    <row r="572" spans="1:1"/>
    <row r="573" spans="1:1"/>
    <row r="574" spans="1:1"/>
    <row r="575" spans="1:1"/>
    <row r="576" spans="1:1"/>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sheetData>
  <conditionalFormatting sqref="F3">
    <cfRule type="cellIs" dxfId="62" priority="35" stopIfTrue="1" operator="notEqual">
      <formula>0</formula>
    </cfRule>
    <cfRule type="cellIs" dxfId="61" priority="36" stopIfTrue="1" operator="equal">
      <formula>""</formula>
    </cfRule>
  </conditionalFormatting>
  <conditionalFormatting sqref="J4:P4">
    <cfRule type="cellIs" dxfId="60" priority="37" operator="equal">
      <formula>"Post-Fcst"</formula>
    </cfRule>
    <cfRule type="cellIs" dxfId="59" priority="38" operator="equal">
      <formula>"Forecast"</formula>
    </cfRule>
    <cfRule type="cellIs" dxfId="58" priority="39" operator="equal">
      <formula>"Pre Fcst"</formula>
    </cfRule>
  </conditionalFormatting>
  <conditionalFormatting sqref="F116">
    <cfRule type="cellIs" dxfId="57" priority="11" stopIfTrue="1" operator="notEqual">
      <formula>0</formula>
    </cfRule>
    <cfRule type="cellIs" dxfId="56" priority="12" stopIfTrue="1" operator="equal">
      <formula>""</formula>
    </cfRule>
  </conditionalFormatting>
  <conditionalFormatting sqref="F398">
    <cfRule type="cellIs" dxfId="55" priority="19" stopIfTrue="1" operator="notEqual">
      <formula>0</formula>
    </cfRule>
    <cfRule type="cellIs" dxfId="54" priority="20" stopIfTrue="1" operator="equal">
      <formula>""</formula>
    </cfRule>
  </conditionalFormatting>
  <conditionalFormatting sqref="F283">
    <cfRule type="cellIs" dxfId="53" priority="5" stopIfTrue="1" operator="notEqual">
      <formula>0</formula>
    </cfRule>
    <cfRule type="cellIs" dxfId="52" priority="6" stopIfTrue="1" operator="equal">
      <formula>""</formula>
    </cfRule>
  </conditionalFormatting>
  <conditionalFormatting sqref="F230">
    <cfRule type="cellIs" dxfId="51" priority="7" stopIfTrue="1" operator="notEqual">
      <formula>0</formula>
    </cfRule>
    <cfRule type="cellIs" dxfId="50" priority="8" stopIfTrue="1" operator="equal">
      <formula>""</formula>
    </cfRule>
  </conditionalFormatting>
  <conditionalFormatting sqref="F451">
    <cfRule type="cellIs" dxfId="49" priority="3" stopIfTrue="1" operator="notEqual">
      <formula>0</formula>
    </cfRule>
    <cfRule type="cellIs" dxfId="48" priority="4" stopIfTrue="1" operator="equal">
      <formula>""</formula>
    </cfRule>
  </conditionalFormatting>
  <conditionalFormatting sqref="F63">
    <cfRule type="cellIs" dxfId="47" priority="1" stopIfTrue="1" operator="notEqual">
      <formula>0</formula>
    </cfRule>
    <cfRule type="cellIs" dxfId="46" priority="2" stopIfTrue="1" operator="equal">
      <formula>""</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Header>&amp;L&amp;F        &amp;CSheet: &amp;A      &amp;ROFFICIAL</oddHeader>
    <oddFooter>&amp;LPrinted on &amp;D at &amp;T      &amp;CPage &amp;P of &amp;N         &amp;ROfwat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outlinePr summaryBelow="0" summaryRight="0"/>
    <pageSetUpPr fitToPage="1"/>
  </sheetPr>
  <dimension ref="A1:P266"/>
  <sheetViews>
    <sheetView zoomScale="85" zoomScaleNormal="85" workbookViewId="0">
      <pane xSplit="9" ySplit="6" topLeftCell="J106" activePane="bottomRight" state="frozen"/>
      <selection pane="topRight"/>
      <selection pane="bottomLeft"/>
      <selection pane="bottomRight" activeCell="F114" sqref="F114"/>
    </sheetView>
  </sheetViews>
  <sheetFormatPr defaultColWidth="0" defaultRowHeight="13.8" outlineLevelRow="2"/>
  <cols>
    <col min="1" max="4" width="2" customWidth="1"/>
    <col min="5" max="5" width="78.09765625" customWidth="1"/>
    <col min="6" max="6" width="14.09765625" bestFit="1" customWidth="1"/>
    <col min="7" max="7" width="6.59765625" customWidth="1"/>
    <col min="8" max="8" width="9.5" bestFit="1" customWidth="1"/>
    <col min="9" max="9" width="2.09765625" customWidth="1"/>
    <col min="10" max="12" width="10.59765625" customWidth="1"/>
    <col min="13" max="15" width="9.59765625" customWidth="1"/>
    <col min="16" max="16" width="11" customWidth="1"/>
    <col min="17" max="16384" width="9" hidden="1"/>
  </cols>
  <sheetData>
    <row r="1" spans="1:16" ht="24.6">
      <c r="A1" s="1" t="str">
        <f ca="1" xml:space="preserve"> RIGHT(CELL("filename", $A$1), LEN(CELL("filename", $A$1)) - SEARCH("]", CELL("filename", $A$1)))&amp;" Uncertainty Mechanism"</f>
        <v>Abstraction &amp; Rates Uncertainty Mechanism</v>
      </c>
      <c r="B1" s="1"/>
      <c r="C1" s="1"/>
      <c r="D1" s="1"/>
      <c r="E1" s="1"/>
      <c r="F1" s="1"/>
      <c r="G1" s="1"/>
      <c r="H1" s="1"/>
      <c r="I1" s="1"/>
      <c r="J1" s="1"/>
      <c r="K1" s="1"/>
      <c r="L1" s="1"/>
      <c r="M1" s="1"/>
      <c r="N1" s="1"/>
      <c r="O1" s="1"/>
      <c r="P1" s="1"/>
    </row>
    <row r="2" spans="1:16">
      <c r="A2" s="2"/>
      <c r="B2" s="3"/>
      <c r="C2" s="3"/>
      <c r="D2" s="4"/>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2"/>
      <c r="B3" s="3"/>
      <c r="C3" s="3"/>
      <c r="D3" s="4"/>
      <c r="E3" s="13" t="str">
        <f>Time!E$23</f>
        <v>Model Period END</v>
      </c>
      <c r="F3" s="16" t="e">
        <f>Check!F$8</f>
        <v>#VALUE!</v>
      </c>
      <c r="G3" s="14" t="s">
        <v>93</v>
      </c>
      <c r="H3" s="14"/>
      <c r="I3" s="14"/>
      <c r="J3" s="14">
        <f>Time!J$23</f>
        <v>43921</v>
      </c>
      <c r="K3" s="14">
        <f>Time!K$23</f>
        <v>44286</v>
      </c>
      <c r="L3" s="14">
        <f>Time!L$23</f>
        <v>44651</v>
      </c>
      <c r="M3" s="14">
        <f>Time!M$23</f>
        <v>45016</v>
      </c>
      <c r="N3" s="14">
        <f>Time!N$23</f>
        <v>45382</v>
      </c>
      <c r="O3" s="14">
        <f>Time!O$23</f>
        <v>45747</v>
      </c>
      <c r="P3" s="14">
        <f>Time!P$23</f>
        <v>46112</v>
      </c>
    </row>
    <row r="4" spans="1:16">
      <c r="A4" s="2"/>
      <c r="B4" s="3"/>
      <c r="C4" s="3"/>
      <c r="D4" s="4"/>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2"/>
      <c r="B5" s="3"/>
      <c r="C5" s="3"/>
      <c r="D5" s="4"/>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2"/>
      <c r="B6" s="3"/>
      <c r="C6" s="3"/>
      <c r="D6" s="4"/>
      <c r="E6" s="13" t="str">
        <f>Time!E$11</f>
        <v>Model column counter</v>
      </c>
      <c r="F6" s="19" t="s">
        <v>94</v>
      </c>
      <c r="G6" s="19" t="s">
        <v>95</v>
      </c>
      <c r="H6" s="19" t="s">
        <v>96</v>
      </c>
      <c r="I6" s="18"/>
      <c r="J6" s="18">
        <f>Time!J$11</f>
        <v>1</v>
      </c>
      <c r="K6" s="18">
        <f>Time!K$11</f>
        <v>2</v>
      </c>
      <c r="L6" s="18">
        <f>Time!L$11</f>
        <v>3</v>
      </c>
      <c r="M6" s="18">
        <f>Time!M$11</f>
        <v>4</v>
      </c>
      <c r="N6" s="18">
        <f>Time!N$11</f>
        <v>5</v>
      </c>
      <c r="O6" s="18">
        <f>Time!O$11</f>
        <v>6</v>
      </c>
      <c r="P6" s="18">
        <f>Time!P$11</f>
        <v>7</v>
      </c>
    </row>
    <row r="7" spans="1:16">
      <c r="A7" s="2"/>
      <c r="B7" s="3"/>
      <c r="C7" s="3"/>
      <c r="D7" s="4"/>
      <c r="E7" s="13"/>
      <c r="F7" s="19"/>
      <c r="G7" s="19"/>
      <c r="H7" s="19"/>
      <c r="I7" s="18"/>
      <c r="J7" s="18"/>
      <c r="K7" s="18"/>
      <c r="L7" s="18"/>
      <c r="M7" s="18"/>
      <c r="N7" s="18"/>
      <c r="O7" s="18"/>
      <c r="P7" s="18"/>
    </row>
    <row r="8" spans="1:16" s="162" customFormat="1" ht="13.2">
      <c r="A8" s="166" t="s">
        <v>292</v>
      </c>
      <c r="B8" s="166"/>
      <c r="C8" s="153"/>
      <c r="D8" s="153"/>
      <c r="E8" s="155"/>
      <c r="F8" s="156"/>
      <c r="G8" s="156"/>
      <c r="H8" s="156"/>
      <c r="I8" s="157"/>
      <c r="J8" s="157"/>
      <c r="K8" s="157"/>
      <c r="L8" s="157"/>
      <c r="M8" s="157"/>
      <c r="N8" s="157"/>
      <c r="O8" s="157"/>
      <c r="P8" s="157"/>
    </row>
    <row r="9" spans="1:16" outlineLevel="1"/>
    <row r="10" spans="1:16" s="141" customFormat="1" ht="13.2" outlineLevel="1">
      <c r="C10" s="165" t="s">
        <v>539</v>
      </c>
      <c r="F10" s="167"/>
    </row>
    <row r="11" spans="1:16" s="141" customFormat="1" ht="13.2" outlineLevel="2">
      <c r="F11" s="167"/>
    </row>
    <row r="12" spans="1:16" s="141" customFormat="1" ht="13.2" outlineLevel="2">
      <c r="D12" s="165" t="s">
        <v>564</v>
      </c>
      <c r="F12" s="209"/>
    </row>
    <row r="13" spans="1:16" s="141" customFormat="1" ht="13.2" outlineLevel="2">
      <c r="E13" s="142" t="str">
        <f>InpActive!E$49</f>
        <v>Business rates - Forecast - WR - Real</v>
      </c>
      <c r="F13" s="186">
        <f>InpActive!F$49</f>
        <v>85.201741702138918</v>
      </c>
      <c r="G13" s="142" t="str">
        <f>InpActive!G$49</f>
        <v>£m</v>
      </c>
    </row>
    <row r="14" spans="1:16" s="141" customFormat="1" ht="13.2" outlineLevel="2">
      <c r="E14" s="142" t="str">
        <f>InpActive!E$38</f>
        <v>Business Rates  forecast profile - WR</v>
      </c>
      <c r="F14" s="186">
        <f>InpActive!F$38</f>
        <v>0</v>
      </c>
      <c r="G14" s="142" t="str">
        <f>InpActive!G$38</f>
        <v>%</v>
      </c>
      <c r="H14" s="186">
        <f>InpActive!H$38</f>
        <v>0</v>
      </c>
      <c r="I14" s="169">
        <f>InpActive!I$38</f>
        <v>0</v>
      </c>
      <c r="J14" s="160">
        <f>InpActive!J$38</f>
        <v>0</v>
      </c>
      <c r="K14" s="160">
        <f>InpActive!K$38</f>
        <v>0.2</v>
      </c>
      <c r="L14" s="160">
        <f>InpActive!L$38</f>
        <v>0.2</v>
      </c>
      <c r="M14" s="160">
        <f>InpActive!M$38</f>
        <v>0.2</v>
      </c>
      <c r="N14" s="160">
        <f>InpActive!N$38</f>
        <v>0.2</v>
      </c>
      <c r="O14" s="160">
        <f>InpActive!O$38</f>
        <v>0.2</v>
      </c>
      <c r="P14" s="160">
        <f>InpActive!P$38</f>
        <v>0</v>
      </c>
    </row>
    <row r="15" spans="1:16" s="141" customFormat="1" ht="13.2" outlineLevel="2">
      <c r="E15" s="141" t="s">
        <v>514</v>
      </c>
      <c r="F15" s="209"/>
      <c r="G15" s="141" t="s">
        <v>403</v>
      </c>
      <c r="H15" s="172">
        <f xml:space="preserve"> SUM(J15:P15)</f>
        <v>85.201741702138918</v>
      </c>
      <c r="J15" s="173">
        <f t="shared" ref="J15:P15" si="0" xml:space="preserve"> J14 * $F13</f>
        <v>0</v>
      </c>
      <c r="K15" s="173">
        <f t="shared" si="0"/>
        <v>17.040348340427784</v>
      </c>
      <c r="L15" s="173">
        <f t="shared" si="0"/>
        <v>17.040348340427784</v>
      </c>
      <c r="M15" s="173">
        <f t="shared" si="0"/>
        <v>17.040348340427784</v>
      </c>
      <c r="N15" s="173">
        <f t="shared" si="0"/>
        <v>17.040348340427784</v>
      </c>
      <c r="O15" s="173">
        <f t="shared" si="0"/>
        <v>17.040348340427784</v>
      </c>
      <c r="P15" s="173">
        <f t="shared" si="0"/>
        <v>0</v>
      </c>
    </row>
    <row r="16" spans="1:16" s="141" customFormat="1" ht="13.2" outlineLevel="2">
      <c r="F16" s="213"/>
      <c r="H16" s="172"/>
      <c r="I16" s="168"/>
      <c r="J16" s="168"/>
      <c r="K16" s="168"/>
      <c r="L16" s="168"/>
      <c r="M16" s="168"/>
      <c r="N16" s="168"/>
      <c r="O16" s="168"/>
      <c r="P16" s="168"/>
    </row>
    <row r="17" spans="4:16" s="141" customFormat="1" ht="13.2" outlineLevel="2">
      <c r="E17" s="142" t="str">
        <f xml:space="preserve"> InpActive!E$52</f>
        <v>Business rates - Actual - WR - Nominal</v>
      </c>
      <c r="F17" s="186">
        <f xml:space="preserve"> InpActive!F$52</f>
        <v>0</v>
      </c>
      <c r="G17" s="142" t="str">
        <f xml:space="preserve"> InpActive!G$52</f>
        <v>£m</v>
      </c>
      <c r="H17" s="186">
        <f xml:space="preserve"> InpActive!H$52</f>
        <v>0</v>
      </c>
      <c r="I17" s="169">
        <f xml:space="preserve"> InpActive!I$52</f>
        <v>0</v>
      </c>
      <c r="J17" s="169">
        <f xml:space="preserve"> InpActive!J$52</f>
        <v>0</v>
      </c>
      <c r="K17" s="169">
        <f xml:space="preserve"> InpActive!K$52</f>
        <v>17.48426918602777</v>
      </c>
      <c r="L17" s="169">
        <f xml:space="preserve"> InpActive!L$52</f>
        <v>17.406358706399441</v>
      </c>
      <c r="M17" s="169">
        <f xml:space="preserve"> InpActive!M$52</f>
        <v>17.361323490780514</v>
      </c>
      <c r="N17" s="169">
        <f xml:space="preserve"> InpActive!N$52</f>
        <v>13.7902907717492</v>
      </c>
      <c r="O17" s="169" t="str">
        <f xml:space="preserve"> InpActive!O$52</f>
        <v>["          ]</v>
      </c>
      <c r="P17" s="169">
        <f xml:space="preserve"> InpActive!P$52</f>
        <v>0</v>
      </c>
    </row>
    <row r="18" spans="4:16" s="141" customFormat="1" ht="13.2" outlineLevel="2">
      <c r="E18" s="171" t="str">
        <f>Index!E$43</f>
        <v>CPI(H): Fin year average - inflate from base year 2017-18 average - CALC</v>
      </c>
      <c r="F18" s="186">
        <f>Index!F$43</f>
        <v>0</v>
      </c>
      <c r="G18" s="171" t="str">
        <f>Index!G$43</f>
        <v>%</v>
      </c>
      <c r="H18" s="186">
        <f>Index!H$43</f>
        <v>0</v>
      </c>
      <c r="I18" s="169">
        <f>Index!I$43</f>
        <v>0</v>
      </c>
      <c r="J18" s="160">
        <f>Index!J$43</f>
        <v>1.0386214616983847</v>
      </c>
      <c r="K18" s="160">
        <f>Index!K$43</f>
        <v>1.0469374700143934</v>
      </c>
      <c r="L18" s="160">
        <f>Index!L$43</f>
        <v>1.0853990084759317</v>
      </c>
      <c r="M18" s="160">
        <f>Index!M$43</f>
        <v>1.1806332960179113</v>
      </c>
      <c r="N18" s="160">
        <f>Index!N$43</f>
        <v>1.2461218615064769</v>
      </c>
      <c r="O18" s="160">
        <f>Index!O$43</f>
        <v>1.2833839756916681</v>
      </c>
      <c r="P18" s="160">
        <f>Index!P$43</f>
        <v>1.3140892371661603</v>
      </c>
    </row>
    <row r="19" spans="4:16" s="141" customFormat="1" ht="13.2" outlineLevel="2">
      <c r="E19" s="141" t="s">
        <v>515</v>
      </c>
      <c r="G19" s="141" t="s">
        <v>116</v>
      </c>
      <c r="J19" s="173">
        <f xml:space="preserve"> J17 / J18</f>
        <v>0</v>
      </c>
      <c r="K19" s="173">
        <f xml:space="preserve"> K17 / K18</f>
        <v>16.700394901127567</v>
      </c>
      <c r="L19" s="173">
        <f t="shared" ref="L19:P19" si="1" xml:space="preserve"> L17 / L18</f>
        <v>16.036829378387459</v>
      </c>
      <c r="M19" s="173">
        <f t="shared" si="1"/>
        <v>14.705093909630959</v>
      </c>
      <c r="N19" s="173">
        <f t="shared" si="1"/>
        <v>11.066566760234569</v>
      </c>
      <c r="O19" s="173" t="e">
        <f t="shared" si="1"/>
        <v>#VALUE!</v>
      </c>
      <c r="P19" s="173">
        <f t="shared" si="1"/>
        <v>0</v>
      </c>
    </row>
    <row r="20" spans="4:16" s="141" customFormat="1" ht="13.2" outlineLevel="2">
      <c r="F20" s="167"/>
      <c r="J20" s="167"/>
      <c r="K20" s="167"/>
      <c r="L20" s="167"/>
      <c r="M20" s="167"/>
      <c r="N20" s="167"/>
      <c r="O20" s="167"/>
      <c r="P20" s="167"/>
    </row>
    <row r="21" spans="4:16" s="141" customFormat="1" ht="13.2" outlineLevel="2">
      <c r="D21" s="165" t="s">
        <v>565</v>
      </c>
      <c r="F21" s="167"/>
      <c r="J21" s="167"/>
      <c r="K21" s="167"/>
      <c r="L21" s="167"/>
      <c r="M21" s="167"/>
      <c r="N21" s="167"/>
      <c r="O21" s="167"/>
      <c r="P21" s="167"/>
    </row>
    <row r="22" spans="4:16" s="141" customFormat="1" ht="13.2" outlineLevel="2">
      <c r="E22" s="209" t="str">
        <f xml:space="preserve"> E$19</f>
        <v>Business rates - Outturn - WR - Real</v>
      </c>
      <c r="F22" s="209">
        <f t="shared" ref="F22:P22" si="2" xml:space="preserve"> F$19</f>
        <v>0</v>
      </c>
      <c r="G22" s="209" t="str">
        <f t="shared" si="2"/>
        <v>£m</v>
      </c>
      <c r="H22" s="209">
        <f t="shared" si="2"/>
        <v>0</v>
      </c>
      <c r="I22" s="168">
        <f t="shared" si="2"/>
        <v>0</v>
      </c>
      <c r="J22" s="168">
        <f t="shared" si="2"/>
        <v>0</v>
      </c>
      <c r="K22" s="168">
        <f t="shared" si="2"/>
        <v>16.700394901127567</v>
      </c>
      <c r="L22" s="168">
        <f t="shared" si="2"/>
        <v>16.036829378387459</v>
      </c>
      <c r="M22" s="168">
        <f t="shared" si="2"/>
        <v>14.705093909630959</v>
      </c>
      <c r="N22" s="168">
        <f t="shared" si="2"/>
        <v>11.066566760234569</v>
      </c>
      <c r="O22" s="168" t="e">
        <f t="shared" si="2"/>
        <v>#VALUE!</v>
      </c>
      <c r="P22" s="168">
        <f t="shared" si="2"/>
        <v>0</v>
      </c>
    </row>
    <row r="23" spans="4:16" s="141" customFormat="1" ht="13.2" outlineLevel="2">
      <c r="E23" s="141" t="str">
        <f t="shared" ref="E23:P23" si="3" xml:space="preserve"> E$15</f>
        <v>Business rates - Forecast Profiled - WR - Real</v>
      </c>
      <c r="F23" s="209">
        <f t="shared" si="3"/>
        <v>0</v>
      </c>
      <c r="G23" s="141" t="str">
        <f t="shared" si="3"/>
        <v xml:space="preserve">£m </v>
      </c>
      <c r="H23" s="172">
        <f t="shared" si="3"/>
        <v>85.201741702138918</v>
      </c>
      <c r="I23" s="168">
        <f t="shared" si="3"/>
        <v>0</v>
      </c>
      <c r="J23" s="173">
        <f t="shared" si="3"/>
        <v>0</v>
      </c>
      <c r="K23" s="173">
        <f t="shared" si="3"/>
        <v>17.040348340427784</v>
      </c>
      <c r="L23" s="173">
        <f t="shared" si="3"/>
        <v>17.040348340427784</v>
      </c>
      <c r="M23" s="173">
        <f t="shared" si="3"/>
        <v>17.040348340427784</v>
      </c>
      <c r="N23" s="173">
        <f t="shared" si="3"/>
        <v>17.040348340427784</v>
      </c>
      <c r="O23" s="173">
        <f t="shared" si="3"/>
        <v>17.040348340427784</v>
      </c>
      <c r="P23" s="173">
        <f t="shared" si="3"/>
        <v>0</v>
      </c>
    </row>
    <row r="24" spans="4:16" s="141" customFormat="1" ht="13.2" outlineLevel="2">
      <c r="E24" s="141" t="s">
        <v>518</v>
      </c>
      <c r="F24" s="167"/>
      <c r="G24" s="141" t="s">
        <v>116</v>
      </c>
      <c r="H24" s="172" t="e">
        <f xml:space="preserve"> SUM(J24:P24)</f>
        <v>#VALUE!</v>
      </c>
      <c r="J24" s="172">
        <f t="shared" ref="J24:P24" si="4" xml:space="preserve"> J22 - J23</f>
        <v>0</v>
      </c>
      <c r="K24" s="172">
        <f t="shared" si="4"/>
        <v>-0.33995343930021704</v>
      </c>
      <c r="L24" s="172">
        <f t="shared" si="4"/>
        <v>-1.0035189620403244</v>
      </c>
      <c r="M24" s="172">
        <f t="shared" si="4"/>
        <v>-2.3352544307968248</v>
      </c>
      <c r="N24" s="172">
        <f t="shared" si="4"/>
        <v>-5.973781580193215</v>
      </c>
      <c r="O24" s="172" t="e">
        <f t="shared" si="4"/>
        <v>#VALUE!</v>
      </c>
      <c r="P24" s="172">
        <f t="shared" si="4"/>
        <v>0</v>
      </c>
    </row>
    <row r="25" spans="4:16" s="141" customFormat="1" ht="13.2" outlineLevel="2">
      <c r="F25" s="167"/>
      <c r="H25" s="172"/>
      <c r="J25" s="172"/>
      <c r="K25" s="172"/>
      <c r="L25" s="172"/>
      <c r="M25" s="172"/>
      <c r="N25" s="172"/>
      <c r="O25" s="172"/>
      <c r="P25" s="172"/>
    </row>
    <row r="26" spans="4:16" s="141" customFormat="1" ht="13.2" outlineLevel="2">
      <c r="D26" s="165" t="s">
        <v>519</v>
      </c>
      <c r="F26" s="167"/>
      <c r="J26" s="167"/>
      <c r="K26" s="167"/>
      <c r="L26" s="167"/>
      <c r="M26" s="167"/>
      <c r="N26" s="167"/>
      <c r="O26" s="167"/>
      <c r="P26" s="167"/>
    </row>
    <row r="27" spans="4:16" s="141" customFormat="1" ht="13.2" outlineLevel="2">
      <c r="E27" s="141" t="str">
        <f t="shared" ref="E27:P27" si="5" xml:space="preserve"> E$24</f>
        <v>Variance between forecast and outturn business rates - WR - Real</v>
      </c>
      <c r="F27" s="209">
        <f t="shared" si="5"/>
        <v>0</v>
      </c>
      <c r="G27" s="141" t="str">
        <f t="shared" si="5"/>
        <v>£m</v>
      </c>
      <c r="H27" s="172" t="e">
        <f t="shared" si="5"/>
        <v>#VALUE!</v>
      </c>
      <c r="I27" s="168">
        <f t="shared" si="5"/>
        <v>0</v>
      </c>
      <c r="J27" s="173">
        <f t="shared" si="5"/>
        <v>0</v>
      </c>
      <c r="K27" s="173">
        <f t="shared" si="5"/>
        <v>-0.33995343930021704</v>
      </c>
      <c r="L27" s="173">
        <f t="shared" si="5"/>
        <v>-1.0035189620403244</v>
      </c>
      <c r="M27" s="173">
        <f t="shared" si="5"/>
        <v>-2.3352544307968248</v>
      </c>
      <c r="N27" s="173">
        <f t="shared" si="5"/>
        <v>-5.973781580193215</v>
      </c>
      <c r="O27" s="173" t="e">
        <f t="shared" si="5"/>
        <v>#VALUE!</v>
      </c>
      <c r="P27" s="173">
        <f t="shared" si="5"/>
        <v>0</v>
      </c>
    </row>
    <row r="28" spans="4:16" s="141" customFormat="1" ht="13.2" outlineLevel="2">
      <c r="E28" s="186" t="str">
        <f>'Cost sharing calculations'!E$137</f>
        <v>Time value of money factor - WR</v>
      </c>
      <c r="F28" s="186">
        <f>'Cost sharing calculations'!F$137</f>
        <v>0</v>
      </c>
      <c r="G28" s="186" t="str">
        <f>'Cost sharing calculations'!G$137</f>
        <v>Factor</v>
      </c>
      <c r="H28" s="186">
        <f>'Cost sharing calculations'!H$137</f>
        <v>0</v>
      </c>
      <c r="I28" s="169">
        <f>'Cost sharing calculations'!I$137</f>
        <v>0</v>
      </c>
      <c r="J28" s="169">
        <f>'Cost sharing calculations'!J$137</f>
        <v>1</v>
      </c>
      <c r="K28" s="169">
        <f>'Cost sharing calculations'!K$137</f>
        <v>1.122016155346969</v>
      </c>
      <c r="L28" s="169">
        <f>'Cost sharing calculations'!L$137</f>
        <v>1.0901828170879997</v>
      </c>
      <c r="M28" s="169">
        <f>'Cost sharing calculations'!M$137</f>
        <v>1.0592526399999997</v>
      </c>
      <c r="N28" s="169">
        <f>'Cost sharing calculations'!N$137</f>
        <v>1.0291999999999999</v>
      </c>
      <c r="O28" s="169">
        <f>'Cost sharing calculations'!O$137</f>
        <v>1</v>
      </c>
      <c r="P28" s="169">
        <f>'Cost sharing calculations'!P$137</f>
        <v>1</v>
      </c>
    </row>
    <row r="29" spans="4:16" s="141" customFormat="1" ht="13.2" outlineLevel="2">
      <c r="E29" s="141" t="s">
        <v>532</v>
      </c>
      <c r="F29" s="167"/>
      <c r="G29" s="141" t="s">
        <v>116</v>
      </c>
      <c r="H29" s="172" t="e">
        <f xml:space="preserve"> SUM(J29:P29)</f>
        <v>#VALUE!</v>
      </c>
      <c r="J29" s="167">
        <f t="shared" ref="J29:P29" si="6" xml:space="preserve"> J27 * J28</f>
        <v>0</v>
      </c>
      <c r="K29" s="167">
        <f t="shared" si="6"/>
        <v>-0.38143325096060871</v>
      </c>
      <c r="L29" s="167">
        <f t="shared" si="6"/>
        <v>-1.0940191290383463</v>
      </c>
      <c r="M29" s="167">
        <f t="shared" si="6"/>
        <v>-2.4736244208932332</v>
      </c>
      <c r="N29" s="167">
        <f t="shared" si="6"/>
        <v>-6.1482160023348564</v>
      </c>
      <c r="O29" s="167" t="e">
        <f t="shared" si="6"/>
        <v>#VALUE!</v>
      </c>
      <c r="P29" s="167">
        <f t="shared" si="6"/>
        <v>0</v>
      </c>
    </row>
    <row r="30" spans="4:16" s="141" customFormat="1" ht="13.2" outlineLevel="2">
      <c r="E30" s="141" t="s">
        <v>640</v>
      </c>
      <c r="F30" s="172" t="e">
        <f xml:space="preserve"> H$29</f>
        <v>#VALUE!</v>
      </c>
      <c r="G30" s="141" t="s">
        <v>116</v>
      </c>
    </row>
    <row r="31" spans="4:16" s="141" customFormat="1" ht="13.2" outlineLevel="2">
      <c r="F31" s="172"/>
    </row>
    <row r="32" spans="4:16" s="141" customFormat="1" ht="13.2" outlineLevel="2">
      <c r="D32" s="165" t="s">
        <v>520</v>
      </c>
    </row>
    <row r="33" spans="3:7" s="141" customFormat="1" ht="13.2" outlineLevel="2">
      <c r="E33" s="142" t="str">
        <f xml:space="preserve"> InpActive!E$280</f>
        <v>Cost sharing rates Business rates - Overperformance</v>
      </c>
      <c r="F33" s="171">
        <f xml:space="preserve"> InpActive!F$280</f>
        <v>0.25</v>
      </c>
      <c r="G33" s="142" t="str">
        <f xml:space="preserve"> InpActive!G$280</f>
        <v>%</v>
      </c>
    </row>
    <row r="34" spans="3:7" s="141" customFormat="1" ht="13.2" outlineLevel="2">
      <c r="E34" s="141" t="str">
        <f>E$30</f>
        <v>Adjustment for business rates - WR - Real</v>
      </c>
      <c r="F34" s="213" t="e">
        <f>F$30</f>
        <v>#VALUE!</v>
      </c>
      <c r="G34" s="141" t="str">
        <f>G$30</f>
        <v>£m</v>
      </c>
    </row>
    <row r="35" spans="3:7" s="141" customFormat="1" ht="13.2" outlineLevel="2">
      <c r="E35" s="141" t="s">
        <v>525</v>
      </c>
      <c r="F35" s="213" t="e">
        <f xml:space="preserve"> IF( F34 &lt; 0, $F$34 *  (1 - F33), 0)</f>
        <v>#VALUE!</v>
      </c>
      <c r="G35" s="173" t="s">
        <v>116</v>
      </c>
    </row>
    <row r="36" spans="3:7" s="141" customFormat="1" ht="13.2" outlineLevel="2">
      <c r="F36" s="281"/>
    </row>
    <row r="37" spans="3:7" s="141" customFormat="1" ht="13.2" outlineLevel="2">
      <c r="E37" s="142" t="str">
        <f xml:space="preserve"> InpActive!E$281</f>
        <v>Cost sharing rates Business rates - Underperformance</v>
      </c>
      <c r="F37" s="171">
        <f xml:space="preserve"> InpActive!F$281</f>
        <v>0.25</v>
      </c>
      <c r="G37" s="142" t="str">
        <f xml:space="preserve"> InpActive!G$281</f>
        <v>%</v>
      </c>
    </row>
    <row r="38" spans="3:7" s="141" customFormat="1" ht="13.2" outlineLevel="2">
      <c r="E38" s="141" t="str">
        <f>E$30</f>
        <v>Adjustment for business rates - WR - Real</v>
      </c>
      <c r="F38" s="213" t="e">
        <f>F$30</f>
        <v>#VALUE!</v>
      </c>
      <c r="G38" s="141" t="str">
        <f>G$30</f>
        <v>£m</v>
      </c>
    </row>
    <row r="39" spans="3:7" s="141" customFormat="1" ht="13.2" outlineLevel="2">
      <c r="E39" s="141" t="s">
        <v>526</v>
      </c>
      <c r="F39" s="172" t="e">
        <f xml:space="preserve"> IF( F38 &gt; 0, $F$38 *  (1 - F37), 0)</f>
        <v>#VALUE!</v>
      </c>
      <c r="G39" s="173" t="s">
        <v>116</v>
      </c>
    </row>
    <row r="40" spans="3:7" s="141" customFormat="1" ht="13.2" outlineLevel="2">
      <c r="F40" s="281"/>
    </row>
    <row r="41" spans="3:7" s="141" customFormat="1" ht="13.2" outlineLevel="2">
      <c r="E41" s="141" t="str">
        <f>E$35</f>
        <v>Business Rates Outperformance Adjustment - WR - Real</v>
      </c>
      <c r="F41" s="172" t="e">
        <f>F$35</f>
        <v>#VALUE!</v>
      </c>
      <c r="G41" s="141" t="str">
        <f>G$35</f>
        <v>£m</v>
      </c>
    </row>
    <row r="42" spans="3:7" s="141" customFormat="1" ht="13.2" outlineLevel="2">
      <c r="E42" s="141" t="str">
        <f>E$39</f>
        <v>Business Rates Underperformance Adjustment - WR - Real</v>
      </c>
      <c r="F42" s="172" t="e">
        <f>F$39</f>
        <v>#VALUE!</v>
      </c>
      <c r="G42" s="141" t="str">
        <f>G$39</f>
        <v>£m</v>
      </c>
    </row>
    <row r="43" spans="3:7" s="141" customFormat="1" ht="13.2" outlineLevel="2">
      <c r="E43" s="196" t="s">
        <v>527</v>
      </c>
      <c r="F43" s="196" t="e">
        <f xml:space="preserve"> IF(F41 &lt;&gt; 0, F41, F42)</f>
        <v>#VALUE!</v>
      </c>
      <c r="G43" s="196" t="s">
        <v>116</v>
      </c>
    </row>
    <row r="44" spans="3:7" s="141" customFormat="1" ht="13.2" outlineLevel="1">
      <c r="E44" s="279"/>
      <c r="F44" s="282"/>
      <c r="G44" s="279"/>
    </row>
    <row r="45" spans="3:7" s="141" customFormat="1" ht="13.2" outlineLevel="1">
      <c r="C45" s="165" t="s">
        <v>540</v>
      </c>
      <c r="E45" s="279"/>
      <c r="F45" s="282"/>
      <c r="G45" s="279"/>
    </row>
    <row r="46" spans="3:7" s="141" customFormat="1" ht="13.2" outlineLevel="2">
      <c r="C46" s="165"/>
      <c r="E46" s="279"/>
      <c r="F46" s="282"/>
      <c r="G46" s="279"/>
    </row>
    <row r="47" spans="3:7" s="141" customFormat="1" ht="13.2" outlineLevel="2">
      <c r="D47" s="165" t="s">
        <v>566</v>
      </c>
      <c r="F47" s="209"/>
    </row>
    <row r="48" spans="3:7" s="141" customFormat="1" ht="13.2" outlineLevel="2">
      <c r="E48" s="142" t="str">
        <f>InpActive!E$50</f>
        <v>Abstraction charges - Forecast - WR - Real</v>
      </c>
      <c r="F48" s="142">
        <f>InpActive!F$50</f>
        <v>80.633391856264197</v>
      </c>
      <c r="G48" s="142" t="str">
        <f>InpActive!G$50</f>
        <v>£m</v>
      </c>
    </row>
    <row r="49" spans="4:16" s="141" customFormat="1" ht="13.2" outlineLevel="2">
      <c r="E49" s="273" t="str">
        <f>InpActive!E$39</f>
        <v>Abstraction Charges forecast profile - WR</v>
      </c>
      <c r="F49" s="273">
        <f>InpActive!F$39</f>
        <v>0</v>
      </c>
      <c r="G49" s="273" t="str">
        <f>InpActive!G$39</f>
        <v>%</v>
      </c>
      <c r="H49" s="273">
        <f>InpActive!H$39</f>
        <v>0</v>
      </c>
      <c r="I49" s="273">
        <f>InpActive!I$39</f>
        <v>0</v>
      </c>
      <c r="J49" s="273">
        <f>InpActive!J$39</f>
        <v>0</v>
      </c>
      <c r="K49" s="273">
        <f>InpActive!K$39</f>
        <v>0.2</v>
      </c>
      <c r="L49" s="273">
        <f>InpActive!L$39</f>
        <v>0.2</v>
      </c>
      <c r="M49" s="273">
        <f>InpActive!M$39</f>
        <v>0.2</v>
      </c>
      <c r="N49" s="273">
        <f>InpActive!N$39</f>
        <v>0.2</v>
      </c>
      <c r="O49" s="273">
        <f>InpActive!O$39</f>
        <v>0.2</v>
      </c>
      <c r="P49" s="273">
        <f>InpActive!P$39</f>
        <v>0</v>
      </c>
    </row>
    <row r="50" spans="4:16" s="141" customFormat="1" ht="13.2" outlineLevel="2">
      <c r="E50" s="141" t="s">
        <v>528</v>
      </c>
      <c r="F50" s="209"/>
      <c r="G50" s="141" t="s">
        <v>403</v>
      </c>
      <c r="H50" s="172">
        <f xml:space="preserve"> SUM(J50:P50)</f>
        <v>80.633391856264197</v>
      </c>
      <c r="J50" s="173">
        <f t="shared" ref="J50:P50" si="7" xml:space="preserve"> J49 * $F48</f>
        <v>0</v>
      </c>
      <c r="K50" s="173">
        <f t="shared" si="7"/>
        <v>16.12667837125284</v>
      </c>
      <c r="L50" s="173">
        <f t="shared" si="7"/>
        <v>16.12667837125284</v>
      </c>
      <c r="M50" s="173">
        <f t="shared" si="7"/>
        <v>16.12667837125284</v>
      </c>
      <c r="N50" s="173">
        <f t="shared" si="7"/>
        <v>16.12667837125284</v>
      </c>
      <c r="O50" s="173">
        <f t="shared" si="7"/>
        <v>16.12667837125284</v>
      </c>
      <c r="P50" s="173">
        <f t="shared" si="7"/>
        <v>0</v>
      </c>
    </row>
    <row r="51" spans="4:16" s="141" customFormat="1" ht="13.2" outlineLevel="2">
      <c r="F51" s="213"/>
      <c r="H51" s="172"/>
      <c r="I51" s="168"/>
      <c r="J51" s="168"/>
      <c r="K51" s="168"/>
      <c r="L51" s="168"/>
      <c r="M51" s="168"/>
      <c r="N51" s="168"/>
      <c r="O51" s="168"/>
      <c r="P51" s="168"/>
    </row>
    <row r="52" spans="4:16" s="141" customFormat="1" ht="13.2" outlineLevel="2">
      <c r="E52" s="169" t="str">
        <f xml:space="preserve"> InpActive!E$53</f>
        <v>Abstraction charges - Actual - WR - Nominal</v>
      </c>
      <c r="F52" s="169">
        <f xml:space="preserve"> InpActive!F$53</f>
        <v>0</v>
      </c>
      <c r="G52" s="169" t="str">
        <f xml:space="preserve"> InpActive!G$53</f>
        <v>£m</v>
      </c>
      <c r="H52" s="169">
        <f xml:space="preserve"> InpActive!H$53</f>
        <v>0</v>
      </c>
      <c r="I52" s="169">
        <f xml:space="preserve"> InpActive!I$53</f>
        <v>0</v>
      </c>
      <c r="J52" s="169">
        <f xml:space="preserve"> InpActive!J$53</f>
        <v>0</v>
      </c>
      <c r="K52" s="169">
        <f xml:space="preserve"> InpActive!K$53</f>
        <v>17.159485900000004</v>
      </c>
      <c r="L52" s="169">
        <f xml:space="preserve"> InpActive!L$53</f>
        <v>17.339695519999999</v>
      </c>
      <c r="M52" s="169">
        <f xml:space="preserve"> InpActive!M$53</f>
        <v>24.743669900000004</v>
      </c>
      <c r="N52" s="169">
        <f xml:space="preserve"> InpActive!N$53</f>
        <v>24.561937</v>
      </c>
      <c r="O52" s="169" t="str">
        <f xml:space="preserve"> InpActive!O$53</f>
        <v>["          ]</v>
      </c>
      <c r="P52" s="169">
        <f xml:space="preserve"> InpActive!P$53</f>
        <v>0</v>
      </c>
    </row>
    <row r="53" spans="4:16" s="141" customFormat="1" ht="13.2" outlineLevel="2">
      <c r="E53" s="171" t="str">
        <f>Index!E$43</f>
        <v>CPI(H): Fin year average - inflate from base year 2017-18 average - CALC</v>
      </c>
      <c r="F53" s="186">
        <f>Index!F$43</f>
        <v>0</v>
      </c>
      <c r="G53" s="171" t="str">
        <f>Index!G$43</f>
        <v>%</v>
      </c>
      <c r="H53" s="186">
        <f>Index!H$43</f>
        <v>0</v>
      </c>
      <c r="I53" s="169">
        <f>Index!I$43</f>
        <v>0</v>
      </c>
      <c r="J53" s="160">
        <f>Index!J$43</f>
        <v>1.0386214616983847</v>
      </c>
      <c r="K53" s="160">
        <f>Index!K$43</f>
        <v>1.0469374700143934</v>
      </c>
      <c r="L53" s="160">
        <f>Index!L$43</f>
        <v>1.0853990084759317</v>
      </c>
      <c r="M53" s="160">
        <f>Index!M$43</f>
        <v>1.1806332960179113</v>
      </c>
      <c r="N53" s="160">
        <f>Index!N$43</f>
        <v>1.2461218615064769</v>
      </c>
      <c r="O53" s="160">
        <f>Index!O$43</f>
        <v>1.2833839756916681</v>
      </c>
      <c r="P53" s="160">
        <f>Index!P$43</f>
        <v>1.3140892371661603</v>
      </c>
    </row>
    <row r="54" spans="4:16" s="141" customFormat="1" ht="13.2" outlineLevel="2">
      <c r="E54" s="141" t="s">
        <v>529</v>
      </c>
      <c r="G54" s="141" t="s">
        <v>116</v>
      </c>
      <c r="J54" s="173">
        <f xml:space="preserve"> J52 / J53</f>
        <v>0</v>
      </c>
      <c r="K54" s="173">
        <f xml:space="preserve"> K52 / K53</f>
        <v>16.390172662140074</v>
      </c>
      <c r="L54" s="173">
        <f t="shared" ref="L54:P54" si="8" xml:space="preserve"> L52 / L53</f>
        <v>15.975411240100188</v>
      </c>
      <c r="M54" s="173">
        <f t="shared" si="8"/>
        <v>20.957963817771763</v>
      </c>
      <c r="N54" s="173">
        <f t="shared" si="8"/>
        <v>19.710702266555444</v>
      </c>
      <c r="O54" s="173" t="e">
        <f t="shared" si="8"/>
        <v>#VALUE!</v>
      </c>
      <c r="P54" s="173">
        <f t="shared" si="8"/>
        <v>0</v>
      </c>
    </row>
    <row r="55" spans="4:16" s="141" customFormat="1" ht="13.2" outlineLevel="2">
      <c r="F55" s="167"/>
      <c r="J55" s="167"/>
      <c r="K55" s="167"/>
      <c r="L55" s="167"/>
      <c r="M55" s="167"/>
      <c r="N55" s="167"/>
      <c r="O55" s="167"/>
      <c r="P55" s="167"/>
    </row>
    <row r="56" spans="4:16" s="141" customFormat="1" ht="13.2" outlineLevel="2">
      <c r="D56" s="165" t="s">
        <v>560</v>
      </c>
      <c r="F56" s="167"/>
      <c r="J56" s="167"/>
      <c r="K56" s="167"/>
      <c r="L56" s="167"/>
      <c r="M56" s="167"/>
      <c r="N56" s="167"/>
      <c r="O56" s="167"/>
      <c r="P56" s="167"/>
    </row>
    <row r="57" spans="4:16" s="141" customFormat="1" ht="13.2" outlineLevel="2">
      <c r="E57" s="209" t="str">
        <f xml:space="preserve"> E$54</f>
        <v>Abstraction charges - Outturn - WR - Real</v>
      </c>
      <c r="F57" s="209">
        <f t="shared" ref="F57:P57" si="9" xml:space="preserve"> F$54</f>
        <v>0</v>
      </c>
      <c r="G57" s="209" t="str">
        <f t="shared" si="9"/>
        <v>£m</v>
      </c>
      <c r="H57" s="209">
        <f t="shared" si="9"/>
        <v>0</v>
      </c>
      <c r="I57" s="209">
        <f t="shared" si="9"/>
        <v>0</v>
      </c>
      <c r="J57" s="209">
        <f t="shared" si="9"/>
        <v>0</v>
      </c>
      <c r="K57" s="209">
        <f t="shared" si="9"/>
        <v>16.390172662140074</v>
      </c>
      <c r="L57" s="209">
        <f t="shared" si="9"/>
        <v>15.975411240100188</v>
      </c>
      <c r="M57" s="209">
        <f t="shared" si="9"/>
        <v>20.957963817771763</v>
      </c>
      <c r="N57" s="209">
        <f t="shared" si="9"/>
        <v>19.710702266555444</v>
      </c>
      <c r="O57" s="209" t="e">
        <f t="shared" si="9"/>
        <v>#VALUE!</v>
      </c>
      <c r="P57" s="209">
        <f t="shared" si="9"/>
        <v>0</v>
      </c>
    </row>
    <row r="58" spans="4:16" s="141" customFormat="1" ht="13.2" outlineLevel="2">
      <c r="E58" s="168" t="str">
        <f xml:space="preserve"> E$50</f>
        <v>Abstraction charges - Forecast Profiled - WR - Real</v>
      </c>
      <c r="F58" s="168">
        <f t="shared" ref="F58:P58" si="10" xml:space="preserve"> F$50</f>
        <v>0</v>
      </c>
      <c r="G58" s="168" t="str">
        <f t="shared" si="10"/>
        <v xml:space="preserve">£m </v>
      </c>
      <c r="H58" s="168">
        <f t="shared" si="10"/>
        <v>80.633391856264197</v>
      </c>
      <c r="I58" s="168">
        <f t="shared" si="10"/>
        <v>0</v>
      </c>
      <c r="J58" s="168">
        <f t="shared" si="10"/>
        <v>0</v>
      </c>
      <c r="K58" s="168">
        <f t="shared" si="10"/>
        <v>16.12667837125284</v>
      </c>
      <c r="L58" s="168">
        <f t="shared" si="10"/>
        <v>16.12667837125284</v>
      </c>
      <c r="M58" s="168">
        <f t="shared" si="10"/>
        <v>16.12667837125284</v>
      </c>
      <c r="N58" s="168">
        <f t="shared" si="10"/>
        <v>16.12667837125284</v>
      </c>
      <c r="O58" s="168">
        <f t="shared" si="10"/>
        <v>16.12667837125284</v>
      </c>
      <c r="P58" s="168">
        <f t="shared" si="10"/>
        <v>0</v>
      </c>
    </row>
    <row r="59" spans="4:16" s="141" customFormat="1" ht="13.2" outlineLevel="2">
      <c r="E59" s="141" t="s">
        <v>530</v>
      </c>
      <c r="F59" s="167"/>
      <c r="G59" s="141" t="s">
        <v>116</v>
      </c>
      <c r="H59" s="172" t="e">
        <f xml:space="preserve"> SUM(J59:P59)</f>
        <v>#VALUE!</v>
      </c>
      <c r="J59" s="172">
        <f t="shared" ref="J59:P59" si="11" xml:space="preserve"> J57 - J58</f>
        <v>0</v>
      </c>
      <c r="K59" s="172">
        <f t="shared" si="11"/>
        <v>0.26349429088723397</v>
      </c>
      <c r="L59" s="172">
        <f t="shared" si="11"/>
        <v>-0.15126713115265211</v>
      </c>
      <c r="M59" s="172">
        <f t="shared" si="11"/>
        <v>4.8312854465189226</v>
      </c>
      <c r="N59" s="172">
        <f t="shared" si="11"/>
        <v>3.5840238953026038</v>
      </c>
      <c r="O59" s="172" t="e">
        <f t="shared" si="11"/>
        <v>#VALUE!</v>
      </c>
      <c r="P59" s="172">
        <f t="shared" si="11"/>
        <v>0</v>
      </c>
    </row>
    <row r="60" spans="4:16" s="141" customFormat="1" ht="13.2" outlineLevel="2">
      <c r="F60" s="167"/>
      <c r="H60" s="172"/>
      <c r="J60" s="172"/>
      <c r="K60" s="172"/>
      <c r="L60" s="172"/>
      <c r="M60" s="172"/>
      <c r="N60" s="172"/>
      <c r="O60" s="172"/>
      <c r="P60" s="172"/>
    </row>
    <row r="61" spans="4:16" s="141" customFormat="1" ht="13.2" outlineLevel="2">
      <c r="D61" s="165" t="s">
        <v>561</v>
      </c>
      <c r="F61" s="167"/>
      <c r="J61" s="167"/>
      <c r="K61" s="167"/>
      <c r="L61" s="167"/>
      <c r="M61" s="167"/>
      <c r="N61" s="167"/>
      <c r="O61" s="167"/>
      <c r="P61" s="167"/>
    </row>
    <row r="62" spans="4:16" s="141" customFormat="1" ht="13.2" outlineLevel="2">
      <c r="E62" s="168" t="str">
        <f xml:space="preserve"> E$59</f>
        <v>Variance between forecast and outturn abstraction charges - WR - Real</v>
      </c>
      <c r="F62" s="168">
        <f t="shared" ref="F62:P62" si="12" xml:space="preserve"> F$59</f>
        <v>0</v>
      </c>
      <c r="G62" s="168" t="str">
        <f t="shared" si="12"/>
        <v>£m</v>
      </c>
      <c r="H62" s="168" t="e">
        <f t="shared" si="12"/>
        <v>#VALUE!</v>
      </c>
      <c r="I62" s="168">
        <f t="shared" si="12"/>
        <v>0</v>
      </c>
      <c r="J62" s="168">
        <f t="shared" si="12"/>
        <v>0</v>
      </c>
      <c r="K62" s="168">
        <f t="shared" si="12"/>
        <v>0.26349429088723397</v>
      </c>
      <c r="L62" s="168">
        <f t="shared" si="12"/>
        <v>-0.15126713115265211</v>
      </c>
      <c r="M62" s="168">
        <f t="shared" si="12"/>
        <v>4.8312854465189226</v>
      </c>
      <c r="N62" s="168">
        <f t="shared" si="12"/>
        <v>3.5840238953026038</v>
      </c>
      <c r="O62" s="168" t="e">
        <f t="shared" si="12"/>
        <v>#VALUE!</v>
      </c>
      <c r="P62" s="168">
        <f t="shared" si="12"/>
        <v>0</v>
      </c>
    </row>
    <row r="63" spans="4:16" s="141" customFormat="1" ht="13.2" outlineLevel="2">
      <c r="E63" s="186" t="str">
        <f>'Cost sharing calculations'!E$137</f>
        <v>Time value of money factor - WR</v>
      </c>
      <c r="F63" s="186">
        <f>'Cost sharing calculations'!F$137</f>
        <v>0</v>
      </c>
      <c r="G63" s="186" t="str">
        <f>'Cost sharing calculations'!G$137</f>
        <v>Factor</v>
      </c>
      <c r="H63" s="186">
        <f>'Cost sharing calculations'!H$137</f>
        <v>0</v>
      </c>
      <c r="I63" s="169">
        <f>'Cost sharing calculations'!I$137</f>
        <v>0</v>
      </c>
      <c r="J63" s="169">
        <f>'Cost sharing calculations'!J$137</f>
        <v>1</v>
      </c>
      <c r="K63" s="169">
        <f>'Cost sharing calculations'!K$137</f>
        <v>1.122016155346969</v>
      </c>
      <c r="L63" s="169">
        <f>'Cost sharing calculations'!L$137</f>
        <v>1.0901828170879997</v>
      </c>
      <c r="M63" s="169">
        <f>'Cost sharing calculations'!M$137</f>
        <v>1.0592526399999997</v>
      </c>
      <c r="N63" s="169">
        <f>'Cost sharing calculations'!N$137</f>
        <v>1.0291999999999999</v>
      </c>
      <c r="O63" s="169">
        <f>'Cost sharing calculations'!O$137</f>
        <v>1</v>
      </c>
      <c r="P63" s="169">
        <f>'Cost sharing calculations'!P$137</f>
        <v>1</v>
      </c>
    </row>
    <row r="64" spans="4:16" s="141" customFormat="1" ht="13.2" outlineLevel="2">
      <c r="E64" s="141" t="s">
        <v>531</v>
      </c>
      <c r="F64" s="167"/>
      <c r="G64" s="141" t="s">
        <v>116</v>
      </c>
      <c r="H64" s="172" t="e">
        <f xml:space="preserve"> SUM(J64:P64)</f>
        <v>#VALUE!</v>
      </c>
      <c r="J64" s="167">
        <f t="shared" ref="J64:P64" si="13" xml:space="preserve"> J62 * J63</f>
        <v>0</v>
      </c>
      <c r="K64" s="167">
        <f t="shared" si="13"/>
        <v>0.29564485121717016</v>
      </c>
      <c r="L64" s="167">
        <f t="shared" si="13"/>
        <v>-0.16490882717281818</v>
      </c>
      <c r="M64" s="167">
        <f t="shared" si="13"/>
        <v>5.117551863818746</v>
      </c>
      <c r="N64" s="167">
        <f t="shared" si="13"/>
        <v>3.6886773930454395</v>
      </c>
      <c r="O64" s="167" t="e">
        <f t="shared" si="13"/>
        <v>#VALUE!</v>
      </c>
      <c r="P64" s="167">
        <f t="shared" si="13"/>
        <v>0</v>
      </c>
    </row>
    <row r="65" spans="4:7" s="141" customFormat="1" ht="13.2" outlineLevel="2">
      <c r="E65" s="141" t="s">
        <v>533</v>
      </c>
      <c r="F65" s="172" t="e">
        <f xml:space="preserve"> H$64</f>
        <v>#VALUE!</v>
      </c>
      <c r="G65" s="141" t="s">
        <v>116</v>
      </c>
    </row>
    <row r="66" spans="4:7" s="141" customFormat="1" ht="13.2" outlineLevel="2">
      <c r="F66" s="172"/>
    </row>
    <row r="67" spans="4:7" s="141" customFormat="1" ht="13.2" outlineLevel="2">
      <c r="D67" s="165" t="s">
        <v>562</v>
      </c>
    </row>
    <row r="68" spans="4:7" s="141" customFormat="1" ht="13.2" outlineLevel="2">
      <c r="E68" s="273" t="str">
        <f xml:space="preserve"> InpActive!E$282</f>
        <v>Cost sharing rates Abstraction - Overperformance</v>
      </c>
      <c r="F68" s="273">
        <f xml:space="preserve"> InpActive!F$282</f>
        <v>0.25</v>
      </c>
      <c r="G68" s="273" t="str">
        <f xml:space="preserve"> InpActive!G$282</f>
        <v>%</v>
      </c>
    </row>
    <row r="69" spans="4:7" s="141" customFormat="1" ht="13.2" outlineLevel="2">
      <c r="E69" s="141" t="str">
        <f>E$65</f>
        <v>Adjustment for abstraction charges - WR - Real</v>
      </c>
      <c r="F69" s="141" t="e">
        <f t="shared" ref="F69:G69" si="14">F$65</f>
        <v>#VALUE!</v>
      </c>
      <c r="G69" s="141" t="str">
        <f t="shared" si="14"/>
        <v>£m</v>
      </c>
    </row>
    <row r="70" spans="4:7" s="141" customFormat="1" ht="13.2" outlineLevel="2">
      <c r="E70" s="141" t="s">
        <v>534</v>
      </c>
      <c r="F70" s="213" t="e">
        <f xml:space="preserve"> IF( F69 &lt; 0, F69 *  (1 - F68), 0)</f>
        <v>#VALUE!</v>
      </c>
      <c r="G70" s="173" t="s">
        <v>116</v>
      </c>
    </row>
    <row r="71" spans="4:7" s="141" customFormat="1" ht="13.2" outlineLevel="2">
      <c r="F71" s="281"/>
    </row>
    <row r="72" spans="4:7" s="141" customFormat="1" ht="13.2" outlineLevel="2">
      <c r="E72" s="273" t="str">
        <f xml:space="preserve"> InpActive!E$283</f>
        <v>Cost sharing rates Abstraction - Underperformance</v>
      </c>
      <c r="F72" s="273">
        <f xml:space="preserve"> InpActive!F$283</f>
        <v>0.25</v>
      </c>
      <c r="G72" s="273" t="str">
        <f xml:space="preserve"> InpActive!G$283</f>
        <v>%</v>
      </c>
    </row>
    <row r="73" spans="4:7" s="141" customFormat="1" ht="13.2" outlineLevel="2">
      <c r="E73" s="141" t="str">
        <f>E$65</f>
        <v>Adjustment for abstraction charges - WR - Real</v>
      </c>
      <c r="F73" s="141" t="e">
        <f t="shared" ref="F73:G73" si="15">F$65</f>
        <v>#VALUE!</v>
      </c>
      <c r="G73" s="141" t="str">
        <f t="shared" si="15"/>
        <v>£m</v>
      </c>
    </row>
    <row r="74" spans="4:7" s="141" customFormat="1" ht="13.2" outlineLevel="2">
      <c r="E74" s="141" t="s">
        <v>535</v>
      </c>
      <c r="F74" s="172" t="e">
        <f xml:space="preserve"> IF( F73 &gt; 0, F73 *  (1 - F72), 0)</f>
        <v>#VALUE!</v>
      </c>
      <c r="G74" s="173" t="s">
        <v>116</v>
      </c>
    </row>
    <row r="75" spans="4:7" s="141" customFormat="1" ht="13.2" outlineLevel="2">
      <c r="F75" s="281"/>
    </row>
    <row r="76" spans="4:7" s="141" customFormat="1" ht="13.2" outlineLevel="2">
      <c r="E76" s="196" t="str">
        <f>E$70</f>
        <v>Abstraction charges Outperformance Adjustment - WR - Real</v>
      </c>
      <c r="F76" s="196" t="e">
        <f t="shared" ref="F76:G76" si="16">F$70</f>
        <v>#VALUE!</v>
      </c>
      <c r="G76" s="196" t="str">
        <f t="shared" si="16"/>
        <v>£m</v>
      </c>
    </row>
    <row r="77" spans="4:7" s="141" customFormat="1" ht="13.2" outlineLevel="2">
      <c r="E77" s="141" t="str">
        <f>E$74</f>
        <v>Abstraction charges Underperformance Adjustment - WR - Real</v>
      </c>
      <c r="F77" s="141" t="e">
        <f t="shared" ref="F77:G77" si="17">F$74</f>
        <v>#VALUE!</v>
      </c>
      <c r="G77" s="141" t="str">
        <f t="shared" si="17"/>
        <v>£m</v>
      </c>
    </row>
    <row r="78" spans="4:7" s="141" customFormat="1" ht="13.2" outlineLevel="2">
      <c r="E78" s="196" t="s">
        <v>536</v>
      </c>
      <c r="F78" s="196" t="e">
        <f xml:space="preserve"> IF(F76 &lt;&gt; 0, F76, F77)</f>
        <v>#VALUE!</v>
      </c>
      <c r="G78" s="196" t="s">
        <v>116</v>
      </c>
    </row>
    <row r="79" spans="4:7" s="141" customFormat="1" ht="13.2" outlineLevel="1">
      <c r="E79" s="279"/>
      <c r="F79" s="282"/>
      <c r="G79" s="279"/>
    </row>
    <row r="80" spans="4:7" s="141" customFormat="1" ht="13.2" outlineLevel="1">
      <c r="E80" s="143" t="str">
        <f>E43</f>
        <v>Active adjustment for business rates uncertainty mechanism - WR - Real</v>
      </c>
      <c r="F80" s="143" t="e">
        <f t="shared" ref="F80:G80" si="18">F43</f>
        <v>#VALUE!</v>
      </c>
      <c r="G80" s="143" t="str">
        <f t="shared" si="18"/>
        <v>£m</v>
      </c>
    </row>
    <row r="81" spans="1:16" s="141" customFormat="1" ht="13.2" outlineLevel="1">
      <c r="E81" s="143" t="str">
        <f>E78</f>
        <v>Active adjustment for abstraction charges uncertainty mechanism - WR - Real</v>
      </c>
      <c r="F81" s="143" t="e">
        <f t="shared" ref="F81:G81" si="19">F78</f>
        <v>#VALUE!</v>
      </c>
      <c r="G81" s="143" t="str">
        <f t="shared" si="19"/>
        <v>£m</v>
      </c>
    </row>
    <row r="82" spans="1:16" s="141" customFormat="1" ht="13.2" outlineLevel="1">
      <c r="E82" s="196" t="s">
        <v>537</v>
      </c>
      <c r="F82" s="196" t="e">
        <f>SUM(F80:F81)</f>
        <v>#VALUE!</v>
      </c>
      <c r="G82" s="196" t="s">
        <v>116</v>
      </c>
    </row>
    <row r="83" spans="1:16" s="141" customFormat="1" ht="13.2" outlineLevel="1">
      <c r="E83" s="279"/>
      <c r="F83" s="282"/>
      <c r="G83" s="279"/>
    </row>
    <row r="84" spans="1:16" s="141" customFormat="1" ht="13.2" outlineLevel="1">
      <c r="E84" s="209" t="str">
        <f>E82</f>
        <v>Active adjustment for abstraction charges &amp; business rates uncertainty mechanism - WR - Real</v>
      </c>
      <c r="F84" s="209" t="e">
        <f t="shared" ref="F84:G84" si="20">F82</f>
        <v>#VALUE!</v>
      </c>
      <c r="G84" s="209" t="str">
        <f t="shared" si="20"/>
        <v>£m</v>
      </c>
    </row>
    <row r="85" spans="1:16" s="141" customFormat="1" ht="13.2" outlineLevel="1">
      <c r="E85" s="280" t="str">
        <f>InpActive!E$55</f>
        <v>Weighted average PAYG rate - WR</v>
      </c>
      <c r="F85" s="280">
        <f>InpActive!F$55</f>
        <v>0.76248274936057236</v>
      </c>
      <c r="G85" s="280" t="str">
        <f>InpActive!G$55</f>
        <v>%</v>
      </c>
    </row>
    <row r="86" spans="1:16" s="141" customFormat="1" ht="13.2" outlineLevel="1">
      <c r="E86" s="279" t="s">
        <v>404</v>
      </c>
      <c r="F86" s="283" t="e">
        <f xml:space="preserve"> F84 * $F$85</f>
        <v>#VALUE!</v>
      </c>
      <c r="G86" s="279" t="s">
        <v>116</v>
      </c>
    </row>
    <row r="87" spans="1:16" s="141" customFormat="1" outlineLevel="1">
      <c r="E87"/>
      <c r="F87"/>
      <c r="G87"/>
    </row>
    <row r="88" spans="1:16" s="141" customFormat="1" ht="13.2" outlineLevel="1">
      <c r="E88" s="209" t="str">
        <f xml:space="preserve"> E$82</f>
        <v>Active adjustment for abstraction charges &amp; business rates uncertainty mechanism - WR - Real</v>
      </c>
      <c r="F88" s="209" t="e">
        <f t="shared" ref="F88:G88" si="21" xml:space="preserve"> F$82</f>
        <v>#VALUE!</v>
      </c>
      <c r="G88" s="209" t="str">
        <f t="shared" si="21"/>
        <v>£m</v>
      </c>
    </row>
    <row r="89" spans="1:16" outlineLevel="1">
      <c r="E89" s="280" t="str">
        <f>InpActive!E$55</f>
        <v>Weighted average PAYG rate - WR</v>
      </c>
      <c r="F89" s="280">
        <f>InpActive!F$55</f>
        <v>0.76248274936057236</v>
      </c>
      <c r="G89" s="280" t="str">
        <f>InpActive!G$55</f>
        <v>%</v>
      </c>
    </row>
    <row r="90" spans="1:16" outlineLevel="1">
      <c r="E90" s="279" t="s">
        <v>405</v>
      </c>
      <c r="F90" s="283" t="e">
        <f xml:space="preserve"> F88 * (1 - $F$89)</f>
        <v>#VALUE!</v>
      </c>
      <c r="G90" s="279" t="s">
        <v>116</v>
      </c>
    </row>
    <row r="92" spans="1:16" s="162" customFormat="1" ht="13.2">
      <c r="A92" s="166" t="s">
        <v>341</v>
      </c>
      <c r="B92" s="166"/>
      <c r="C92" s="153"/>
      <c r="D92" s="153"/>
      <c r="E92" s="155"/>
      <c r="F92" s="156"/>
      <c r="G92" s="156"/>
      <c r="H92" s="156"/>
      <c r="I92" s="157"/>
      <c r="J92" s="157"/>
      <c r="K92" s="157"/>
      <c r="L92" s="157"/>
      <c r="M92" s="157"/>
      <c r="N92" s="157"/>
      <c r="O92" s="157"/>
      <c r="P92" s="157"/>
    </row>
    <row r="93" spans="1:16" outlineLevel="1"/>
    <row r="94" spans="1:16" s="141" customFormat="1" ht="13.2" outlineLevel="1">
      <c r="C94" s="165" t="s">
        <v>539</v>
      </c>
      <c r="F94" s="167"/>
    </row>
    <row r="95" spans="1:16" s="141" customFormat="1" ht="13.2" outlineLevel="2">
      <c r="D95" s="165"/>
      <c r="F95" s="167"/>
    </row>
    <row r="96" spans="1:16" s="141" customFormat="1" ht="13.2" outlineLevel="2">
      <c r="D96" s="165" t="s">
        <v>563</v>
      </c>
      <c r="F96" s="209"/>
    </row>
    <row r="97" spans="4:16" s="141" customFormat="1" ht="13.2" outlineLevel="2">
      <c r="E97" s="142" t="str">
        <f>InpActive!E$90</f>
        <v>Business rates - Forecast - WN  - Real</v>
      </c>
      <c r="F97" s="186">
        <f>InpActive!F$90</f>
        <v>223.32987922425781</v>
      </c>
      <c r="G97" s="142" t="str">
        <f>InpActive!G$90</f>
        <v>£m</v>
      </c>
    </row>
    <row r="98" spans="4:16" s="141" customFormat="1" ht="13.2" outlineLevel="2">
      <c r="E98" s="142" t="str">
        <f>InpActive!E$79</f>
        <v>Business Rates forecast profile - WN</v>
      </c>
      <c r="F98" s="186">
        <f>InpActive!F$79</f>
        <v>0</v>
      </c>
      <c r="G98" s="142" t="str">
        <f>InpActive!G$79</f>
        <v>%</v>
      </c>
      <c r="H98" s="186">
        <f>InpActive!H$79</f>
        <v>0</v>
      </c>
      <c r="I98" s="186">
        <f>InpActive!I$79</f>
        <v>0</v>
      </c>
      <c r="J98" s="171">
        <f>InpActive!J$79</f>
        <v>0</v>
      </c>
      <c r="K98" s="171">
        <f>InpActive!K$79</f>
        <v>0.2</v>
      </c>
      <c r="L98" s="160">
        <f>InpActive!L$79</f>
        <v>0.2</v>
      </c>
      <c r="M98" s="160">
        <f>InpActive!M$79</f>
        <v>0.2</v>
      </c>
      <c r="N98" s="160">
        <f>InpActive!N$79</f>
        <v>0.2</v>
      </c>
      <c r="O98" s="160">
        <f>InpActive!O$79</f>
        <v>0.2</v>
      </c>
      <c r="P98" s="160">
        <f>InpActive!P$79</f>
        <v>0</v>
      </c>
    </row>
    <row r="99" spans="4:16" s="141" customFormat="1" ht="13.2" outlineLevel="2">
      <c r="E99" s="141" t="s">
        <v>544</v>
      </c>
      <c r="F99" s="209"/>
      <c r="G99" s="141" t="s">
        <v>403</v>
      </c>
      <c r="H99" s="172">
        <f xml:space="preserve"> SUM(J99:P99)</f>
        <v>223.32987922425784</v>
      </c>
      <c r="J99" s="173">
        <f t="shared" ref="J99:P99" si="22" xml:space="preserve"> J98 * $F97</f>
        <v>0</v>
      </c>
      <c r="K99" s="173">
        <f t="shared" si="22"/>
        <v>44.665975844851566</v>
      </c>
      <c r="L99" s="173">
        <f t="shared" si="22"/>
        <v>44.665975844851566</v>
      </c>
      <c r="M99" s="173">
        <f t="shared" si="22"/>
        <v>44.665975844851566</v>
      </c>
      <c r="N99" s="173">
        <f t="shared" si="22"/>
        <v>44.665975844851566</v>
      </c>
      <c r="O99" s="173">
        <f t="shared" si="22"/>
        <v>44.665975844851566</v>
      </c>
      <c r="P99" s="173">
        <f t="shared" si="22"/>
        <v>0</v>
      </c>
    </row>
    <row r="100" spans="4:16" s="141" customFormat="1" ht="13.2" outlineLevel="2">
      <c r="F100" s="209"/>
      <c r="I100" s="209"/>
    </row>
    <row r="101" spans="4:16" s="141" customFormat="1" ht="13.2" outlineLevel="2">
      <c r="E101" s="142" t="str">
        <f xml:space="preserve"> InpActive!E$93</f>
        <v>Business rates - Actual - WN - Nominal</v>
      </c>
      <c r="F101" s="186">
        <f xml:space="preserve"> InpActive!F$93</f>
        <v>0</v>
      </c>
      <c r="G101" s="142" t="str">
        <f xml:space="preserve"> InpActive!G$93</f>
        <v>£m</v>
      </c>
      <c r="H101" s="186">
        <f xml:space="preserve"> InpActive!H$93</f>
        <v>0</v>
      </c>
      <c r="I101" s="186">
        <f xml:space="preserve"> InpActive!I$93</f>
        <v>0</v>
      </c>
      <c r="J101" s="186">
        <f xml:space="preserve"> InpActive!J$93</f>
        <v>0</v>
      </c>
      <c r="K101" s="186">
        <f xml:space="preserve"> InpActive!K$93</f>
        <v>46.912235146128005</v>
      </c>
      <c r="L101" s="169">
        <f xml:space="preserve"> InpActive!L$93</f>
        <v>47.034191282362201</v>
      </c>
      <c r="M101" s="169">
        <f xml:space="preserve"> InpActive!M$93</f>
        <v>47.037553393025306</v>
      </c>
      <c r="N101" s="169">
        <f xml:space="preserve"> InpActive!N$93</f>
        <v>37.194296256005124</v>
      </c>
      <c r="O101" s="169" t="str">
        <f xml:space="preserve"> InpActive!O$93</f>
        <v>["          ]</v>
      </c>
      <c r="P101" s="169">
        <f xml:space="preserve"> InpActive!P$93</f>
        <v>0</v>
      </c>
    </row>
    <row r="102" spans="4:16" s="141" customFormat="1" ht="13.2" outlineLevel="2">
      <c r="E102" s="171" t="str">
        <f>Index!E$43</f>
        <v>CPI(H): Fin year average - inflate from base year 2017-18 average - CALC</v>
      </c>
      <c r="F102" s="186">
        <f>Index!F$43</f>
        <v>0</v>
      </c>
      <c r="G102" s="171" t="str">
        <f>Index!G$43</f>
        <v>%</v>
      </c>
      <c r="H102" s="186">
        <f>Index!H$43</f>
        <v>0</v>
      </c>
      <c r="I102" s="186">
        <f>Index!I$43</f>
        <v>0</v>
      </c>
      <c r="J102" s="171">
        <f>Index!J$43</f>
        <v>1.0386214616983847</v>
      </c>
      <c r="K102" s="171">
        <f>Index!K$43</f>
        <v>1.0469374700143934</v>
      </c>
      <c r="L102" s="160">
        <f>Index!L$43</f>
        <v>1.0853990084759317</v>
      </c>
      <c r="M102" s="160">
        <f>Index!M$43</f>
        <v>1.1806332960179113</v>
      </c>
      <c r="N102" s="160">
        <f>Index!N$43</f>
        <v>1.2461218615064769</v>
      </c>
      <c r="O102" s="160">
        <f>Index!O$43</f>
        <v>1.2833839756916681</v>
      </c>
      <c r="P102" s="160">
        <f>Index!P$43</f>
        <v>1.3140892371661603</v>
      </c>
    </row>
    <row r="103" spans="4:16" s="141" customFormat="1" ht="13.2" outlineLevel="2">
      <c r="E103" s="141" t="s">
        <v>541</v>
      </c>
      <c r="G103" s="141" t="s">
        <v>116</v>
      </c>
      <c r="J103" s="173">
        <f xml:space="preserve"> J101 / J102</f>
        <v>0</v>
      </c>
      <c r="K103" s="173">
        <f xml:space="preserve"> K101 / K102</f>
        <v>44.809013422246743</v>
      </c>
      <c r="L103" s="173">
        <f t="shared" ref="L103" si="23" xml:space="preserve"> L101 / L102</f>
        <v>43.333549151114013</v>
      </c>
      <c r="M103" s="173">
        <f t="shared" ref="M103" si="24" xml:space="preserve"> M101 / M102</f>
        <v>39.840951082504198</v>
      </c>
      <c r="N103" s="173">
        <f t="shared" ref="N103" si="25" xml:space="preserve"> N101 / N102</f>
        <v>29.848040873819308</v>
      </c>
      <c r="O103" s="173" t="e">
        <f t="shared" ref="O103" si="26" xml:space="preserve"> O101 / O102</f>
        <v>#VALUE!</v>
      </c>
      <c r="P103" s="173">
        <f t="shared" ref="P103" si="27" xml:space="preserve"> P101 / P102</f>
        <v>0</v>
      </c>
    </row>
    <row r="104" spans="4:16" s="141" customFormat="1" ht="13.2" outlineLevel="2">
      <c r="F104" s="167"/>
      <c r="H104" s="172"/>
      <c r="I104" s="209"/>
      <c r="J104" s="209"/>
      <c r="K104" s="209"/>
      <c r="L104" s="168"/>
      <c r="M104" s="168"/>
      <c r="N104" s="168"/>
      <c r="O104" s="168"/>
      <c r="P104" s="168"/>
    </row>
    <row r="105" spans="4:16" s="141" customFormat="1" ht="13.2" outlineLevel="2">
      <c r="D105" s="165" t="s">
        <v>547</v>
      </c>
      <c r="F105" s="167"/>
      <c r="H105" s="172"/>
      <c r="I105" s="209"/>
      <c r="J105" s="209"/>
      <c r="K105" s="209"/>
      <c r="L105" s="168"/>
      <c r="M105" s="168"/>
      <c r="N105" s="168"/>
      <c r="O105" s="168"/>
      <c r="P105" s="168"/>
    </row>
    <row r="106" spans="4:16" s="141" customFormat="1" ht="13.2" outlineLevel="2">
      <c r="E106" s="209" t="str">
        <f xml:space="preserve"> E$103</f>
        <v>Business rates - Outturn - WN - Real</v>
      </c>
      <c r="F106" s="209">
        <f t="shared" ref="F106:P106" si="28" xml:space="preserve"> F$103</f>
        <v>0</v>
      </c>
      <c r="G106" s="209" t="str">
        <f t="shared" si="28"/>
        <v>£m</v>
      </c>
      <c r="H106" s="209">
        <f t="shared" si="28"/>
        <v>0</v>
      </c>
      <c r="I106" s="209">
        <f t="shared" si="28"/>
        <v>0</v>
      </c>
      <c r="J106" s="209">
        <f t="shared" si="28"/>
        <v>0</v>
      </c>
      <c r="K106" s="209">
        <f t="shared" si="28"/>
        <v>44.809013422246743</v>
      </c>
      <c r="L106" s="168">
        <f t="shared" si="28"/>
        <v>43.333549151114013</v>
      </c>
      <c r="M106" s="168">
        <f t="shared" si="28"/>
        <v>39.840951082504198</v>
      </c>
      <c r="N106" s="168">
        <f t="shared" si="28"/>
        <v>29.848040873819308</v>
      </c>
      <c r="O106" s="168" t="e">
        <f t="shared" si="28"/>
        <v>#VALUE!</v>
      </c>
      <c r="P106" s="168">
        <f t="shared" si="28"/>
        <v>0</v>
      </c>
    </row>
    <row r="107" spans="4:16" s="141" customFormat="1" ht="13.2" outlineLevel="2">
      <c r="E107" s="209" t="str">
        <f t="shared" ref="E107:P107" si="29" xml:space="preserve"> E$99</f>
        <v>Business rates - Forecast Profiled - WN - Real</v>
      </c>
      <c r="F107" s="209">
        <f t="shared" si="29"/>
        <v>0</v>
      </c>
      <c r="G107" s="209" t="str">
        <f t="shared" si="29"/>
        <v xml:space="preserve">£m </v>
      </c>
      <c r="H107" s="209">
        <f t="shared" si="29"/>
        <v>223.32987922425784</v>
      </c>
      <c r="I107" s="209">
        <f t="shared" si="29"/>
        <v>0</v>
      </c>
      <c r="J107" s="209">
        <f t="shared" si="29"/>
        <v>0</v>
      </c>
      <c r="K107" s="209">
        <f t="shared" si="29"/>
        <v>44.665975844851566</v>
      </c>
      <c r="L107" s="168">
        <f t="shared" si="29"/>
        <v>44.665975844851566</v>
      </c>
      <c r="M107" s="168">
        <f t="shared" si="29"/>
        <v>44.665975844851566</v>
      </c>
      <c r="N107" s="168">
        <f t="shared" si="29"/>
        <v>44.665975844851566</v>
      </c>
      <c r="O107" s="168">
        <f t="shared" si="29"/>
        <v>44.665975844851566</v>
      </c>
      <c r="P107" s="168">
        <f t="shared" si="29"/>
        <v>0</v>
      </c>
    </row>
    <row r="108" spans="4:16" s="141" customFormat="1" ht="13.2" outlineLevel="2">
      <c r="E108" s="141" t="s">
        <v>545</v>
      </c>
      <c r="F108" s="167"/>
      <c r="G108" s="141" t="s">
        <v>116</v>
      </c>
      <c r="H108" s="172" t="e">
        <f xml:space="preserve"> SUM(J108:P108)</f>
        <v>#VALUE!</v>
      </c>
      <c r="J108" s="172">
        <f t="shared" ref="J108:P108" si="30" xml:space="preserve"> J106 - J107</f>
        <v>0</v>
      </c>
      <c r="K108" s="172">
        <f t="shared" si="30"/>
        <v>0.14303757739517664</v>
      </c>
      <c r="L108" s="172">
        <f t="shared" si="30"/>
        <v>-1.3324266937375526</v>
      </c>
      <c r="M108" s="172">
        <f t="shared" si="30"/>
        <v>-4.8250247623473683</v>
      </c>
      <c r="N108" s="172">
        <f t="shared" si="30"/>
        <v>-14.817934971032258</v>
      </c>
      <c r="O108" s="172" t="e">
        <f t="shared" si="30"/>
        <v>#VALUE!</v>
      </c>
      <c r="P108" s="172">
        <f t="shared" si="30"/>
        <v>0</v>
      </c>
    </row>
    <row r="109" spans="4:16" s="141" customFormat="1" ht="13.2" outlineLevel="2">
      <c r="F109" s="167"/>
      <c r="H109" s="172"/>
      <c r="J109" s="172"/>
      <c r="K109" s="172"/>
      <c r="L109" s="172"/>
      <c r="M109" s="172"/>
      <c r="N109" s="172"/>
      <c r="O109" s="172"/>
      <c r="P109" s="172"/>
    </row>
    <row r="110" spans="4:16" s="141" customFormat="1" ht="13.2" outlineLevel="2">
      <c r="D110" s="165" t="s">
        <v>548</v>
      </c>
      <c r="F110" s="167"/>
      <c r="J110" s="167"/>
      <c r="K110" s="167"/>
      <c r="L110" s="167"/>
      <c r="M110" s="167"/>
      <c r="N110" s="167"/>
      <c r="O110" s="167"/>
      <c r="P110" s="167"/>
    </row>
    <row r="111" spans="4:16" s="141" customFormat="1" ht="13.2" outlineLevel="2">
      <c r="E111" s="141" t="str">
        <f t="shared" ref="E111:P111" si="31" xml:space="preserve"> E$108</f>
        <v>Variance between forecast and outturn business rates - WN - Real</v>
      </c>
      <c r="F111" s="209">
        <f t="shared" si="31"/>
        <v>0</v>
      </c>
      <c r="G111" s="141" t="str">
        <f t="shared" si="31"/>
        <v>£m</v>
      </c>
      <c r="H111" s="172" t="e">
        <f t="shared" si="31"/>
        <v>#VALUE!</v>
      </c>
      <c r="I111" s="209">
        <f t="shared" si="31"/>
        <v>0</v>
      </c>
      <c r="J111" s="172">
        <f t="shared" si="31"/>
        <v>0</v>
      </c>
      <c r="K111" s="172">
        <f t="shared" si="31"/>
        <v>0.14303757739517664</v>
      </c>
      <c r="L111" s="172">
        <f t="shared" si="31"/>
        <v>-1.3324266937375526</v>
      </c>
      <c r="M111" s="172">
        <f t="shared" si="31"/>
        <v>-4.8250247623473683</v>
      </c>
      <c r="N111" s="172">
        <f t="shared" si="31"/>
        <v>-14.817934971032258</v>
      </c>
      <c r="O111" s="172" t="e">
        <f t="shared" si="31"/>
        <v>#VALUE!</v>
      </c>
      <c r="P111" s="172">
        <f t="shared" si="31"/>
        <v>0</v>
      </c>
    </row>
    <row r="112" spans="4:16" s="141" customFormat="1" ht="13.2" outlineLevel="2">
      <c r="E112" s="186" t="str">
        <f xml:space="preserve"> 'Cost sharing calculations'!E$303</f>
        <v>Time value of money factor - WN</v>
      </c>
      <c r="F112" s="186">
        <f xml:space="preserve"> 'Cost sharing calculations'!F$303</f>
        <v>0</v>
      </c>
      <c r="G112" s="186" t="str">
        <f xml:space="preserve"> 'Cost sharing calculations'!G$303</f>
        <v>Factor</v>
      </c>
      <c r="H112" s="186">
        <f xml:space="preserve"> 'Cost sharing calculations'!H$303</f>
        <v>0</v>
      </c>
      <c r="I112" s="186">
        <f xml:space="preserve"> 'Cost sharing calculations'!I$303</f>
        <v>0</v>
      </c>
      <c r="J112" s="186">
        <f xml:space="preserve"> 'Cost sharing calculations'!J$303</f>
        <v>1</v>
      </c>
      <c r="K112" s="186">
        <f xml:space="preserve"> 'Cost sharing calculations'!K$303</f>
        <v>1.122016155346969</v>
      </c>
      <c r="L112" s="169">
        <f xml:space="preserve"> 'Cost sharing calculations'!L$303</f>
        <v>1.0901828170879997</v>
      </c>
      <c r="M112" s="169">
        <f xml:space="preserve"> 'Cost sharing calculations'!M$303</f>
        <v>1.0592526399999997</v>
      </c>
      <c r="N112" s="169">
        <f xml:space="preserve"> 'Cost sharing calculations'!N$303</f>
        <v>1.0291999999999999</v>
      </c>
      <c r="O112" s="169">
        <f xml:space="preserve"> 'Cost sharing calculations'!O$303</f>
        <v>1</v>
      </c>
      <c r="P112" s="169">
        <f xml:space="preserve"> 'Cost sharing calculations'!P$303</f>
        <v>1</v>
      </c>
    </row>
    <row r="113" spans="4:16" s="141" customFormat="1" ht="13.2" outlineLevel="2">
      <c r="E113" s="141" t="s">
        <v>546</v>
      </c>
      <c r="F113" s="167"/>
      <c r="G113" s="141" t="s">
        <v>116</v>
      </c>
      <c r="H113" s="172" t="e">
        <f xml:space="preserve"> SUM(J113:P113)</f>
        <v>#VALUE!</v>
      </c>
      <c r="I113" s="209"/>
      <c r="J113" s="167">
        <f t="shared" ref="J113:P113" si="32" xml:space="preserve"> J111 * J112</f>
        <v>0</v>
      </c>
      <c r="K113" s="167">
        <f t="shared" si="32"/>
        <v>0.16049047265908062</v>
      </c>
      <c r="L113" s="167">
        <f t="shared" si="32"/>
        <v>-1.4525886865420545</v>
      </c>
      <c r="M113" s="167">
        <f t="shared" si="32"/>
        <v>-5.1109202175818211</v>
      </c>
      <c r="N113" s="167">
        <f t="shared" si="32"/>
        <v>-15.250618672186398</v>
      </c>
      <c r="O113" s="167" t="e">
        <f t="shared" si="32"/>
        <v>#VALUE!</v>
      </c>
      <c r="P113" s="167">
        <f t="shared" si="32"/>
        <v>0</v>
      </c>
    </row>
    <row r="114" spans="4:16" s="141" customFormat="1" ht="13.2" outlineLevel="2">
      <c r="E114" s="141" t="s">
        <v>641</v>
      </c>
      <c r="F114" s="172" t="e">
        <f xml:space="preserve"> H$113</f>
        <v>#VALUE!</v>
      </c>
      <c r="G114" s="141" t="s">
        <v>116</v>
      </c>
    </row>
    <row r="115" spans="4:16" s="141" customFormat="1" ht="13.2" outlineLevel="2">
      <c r="F115" s="172"/>
    </row>
    <row r="116" spans="4:16" s="141" customFormat="1" ht="13.2" outlineLevel="2">
      <c r="D116" s="165" t="s">
        <v>520</v>
      </c>
      <c r="F116" s="167"/>
      <c r="H116" s="172"/>
      <c r="I116" s="209"/>
      <c r="J116" s="209"/>
      <c r="K116" s="209"/>
      <c r="L116" s="168"/>
      <c r="M116" s="168"/>
      <c r="N116" s="168"/>
      <c r="O116" s="168"/>
      <c r="P116" s="168"/>
    </row>
    <row r="117" spans="4:16" s="141" customFormat="1" ht="13.2" outlineLevel="2">
      <c r="E117" s="142" t="str">
        <f xml:space="preserve"> InpActive!E$280</f>
        <v>Cost sharing rates Business rates - Overperformance</v>
      </c>
      <c r="F117" s="171">
        <f xml:space="preserve"> InpActive!F$280</f>
        <v>0.25</v>
      </c>
      <c r="G117" s="142" t="str">
        <f xml:space="preserve"> InpActive!G$280</f>
        <v>%</v>
      </c>
    </row>
    <row r="118" spans="4:16" s="141" customFormat="1" ht="13.2" outlineLevel="2">
      <c r="E118" s="172" t="str">
        <f>E$114</f>
        <v>Adjustment for business rates for cost sharing - WN - Real</v>
      </c>
      <c r="F118" s="172" t="e">
        <f>F$114</f>
        <v>#VALUE!</v>
      </c>
      <c r="G118" s="172" t="str">
        <f>G$114</f>
        <v>£m</v>
      </c>
    </row>
    <row r="119" spans="4:16" s="141" customFormat="1" ht="13.2" outlineLevel="2">
      <c r="E119" s="141" t="s">
        <v>549</v>
      </c>
      <c r="F119" s="172" t="e">
        <f xml:space="preserve"> IF( F118 &lt; 0, $F$118 *  (1 - F117), 0)</f>
        <v>#VALUE!</v>
      </c>
      <c r="G119" s="173" t="s">
        <v>116</v>
      </c>
    </row>
    <row r="120" spans="4:16" s="141" customFormat="1" ht="13.2" outlineLevel="2">
      <c r="F120" s="281"/>
    </row>
    <row r="121" spans="4:16" s="141" customFormat="1" ht="13.2" outlineLevel="2">
      <c r="E121" s="142" t="str">
        <f xml:space="preserve"> InpActive!E$281</f>
        <v>Cost sharing rates Business rates - Underperformance</v>
      </c>
      <c r="F121" s="171">
        <f xml:space="preserve"> InpActive!F$281</f>
        <v>0.25</v>
      </c>
      <c r="G121" s="142" t="str">
        <f xml:space="preserve"> InpActive!G$281</f>
        <v>%</v>
      </c>
    </row>
    <row r="122" spans="4:16" s="141" customFormat="1" ht="13.2" outlineLevel="2">
      <c r="E122" s="172" t="str">
        <f>E$114</f>
        <v>Adjustment for business rates for cost sharing - WN - Real</v>
      </c>
      <c r="F122" s="172" t="e">
        <f>F$114</f>
        <v>#VALUE!</v>
      </c>
      <c r="G122" s="172" t="str">
        <f>G$114</f>
        <v>£m</v>
      </c>
    </row>
    <row r="123" spans="4:16" s="141" customFormat="1" ht="13.2" outlineLevel="2">
      <c r="E123" s="141" t="s">
        <v>550</v>
      </c>
      <c r="F123" s="172" t="e">
        <f xml:space="preserve"> IF( F122 &gt; 0, $F$122 *  (1 -F121), 0)</f>
        <v>#VALUE!</v>
      </c>
      <c r="G123" s="173" t="s">
        <v>116</v>
      </c>
    </row>
    <row r="124" spans="4:16" s="141" customFormat="1" ht="13.2" outlineLevel="2">
      <c r="F124" s="281"/>
    </row>
    <row r="125" spans="4:16" s="141" customFormat="1" ht="13.2" outlineLevel="2">
      <c r="E125" s="141" t="str">
        <f>E$119</f>
        <v>Business Rates Outperformance Adjustment - WN - Real</v>
      </c>
      <c r="F125" s="172" t="e">
        <f>F$119</f>
        <v>#VALUE!</v>
      </c>
      <c r="G125" s="141" t="str">
        <f>G$119</f>
        <v>£m</v>
      </c>
    </row>
    <row r="126" spans="4:16" s="141" customFormat="1" ht="13.2" outlineLevel="2">
      <c r="E126" s="141" t="str">
        <f>E$123</f>
        <v>Business Rates Underperformance Adjustment - WN - Real</v>
      </c>
      <c r="F126" s="172" t="e">
        <f>F$123</f>
        <v>#VALUE!</v>
      </c>
      <c r="G126" s="141" t="str">
        <f>G$123</f>
        <v>£m</v>
      </c>
    </row>
    <row r="127" spans="4:16" s="141" customFormat="1" ht="13.2" outlineLevel="2">
      <c r="E127" s="143" t="s">
        <v>551</v>
      </c>
      <c r="F127" s="305" t="e">
        <f xml:space="preserve"> IF(F125 &lt;&gt; 0, F125, F126)</f>
        <v>#VALUE!</v>
      </c>
      <c r="G127" s="143" t="s">
        <v>116</v>
      </c>
    </row>
    <row r="128" spans="4:16" s="141" customFormat="1" ht="13.2" outlineLevel="1">
      <c r="E128" s="279"/>
      <c r="F128" s="282"/>
      <c r="G128" s="279"/>
    </row>
    <row r="129" spans="3:16" s="141" customFormat="1" ht="13.2" outlineLevel="1">
      <c r="C129" s="165" t="s">
        <v>558</v>
      </c>
      <c r="E129" s="279"/>
      <c r="F129" s="282"/>
      <c r="G129" s="279"/>
    </row>
    <row r="130" spans="3:16" s="141" customFormat="1" ht="13.2" outlineLevel="2">
      <c r="C130" s="165"/>
      <c r="E130" s="279"/>
      <c r="F130" s="282"/>
      <c r="G130" s="279"/>
    </row>
    <row r="131" spans="3:16" s="141" customFormat="1" ht="13.2" outlineLevel="2">
      <c r="D131" s="165" t="s">
        <v>559</v>
      </c>
      <c r="F131" s="209"/>
    </row>
    <row r="132" spans="3:16" s="141" customFormat="1" ht="13.2" outlineLevel="2">
      <c r="E132" s="169" t="str">
        <f>InpActive!E$91</f>
        <v>Abstraction charges - Forecast - WN - Real</v>
      </c>
      <c r="F132" s="169">
        <f>InpActive!F$91</f>
        <v>1.4738186483043143</v>
      </c>
      <c r="G132" s="169" t="str">
        <f>InpActive!G$91</f>
        <v>£m</v>
      </c>
    </row>
    <row r="133" spans="3:16" s="141" customFormat="1" ht="13.2" outlineLevel="2">
      <c r="E133" s="273" t="str">
        <f>InpActive!E$80</f>
        <v>Abstraction Charges forecast profile - WN</v>
      </c>
      <c r="F133" s="273">
        <f>InpActive!F$80</f>
        <v>0</v>
      </c>
      <c r="G133" s="273" t="str">
        <f>InpActive!G$80</f>
        <v>%</v>
      </c>
      <c r="H133" s="273">
        <f>InpActive!H$80</f>
        <v>0</v>
      </c>
      <c r="I133" s="273">
        <f>InpActive!I$80</f>
        <v>0</v>
      </c>
      <c r="J133" s="273">
        <f>InpActive!J$80</f>
        <v>0</v>
      </c>
      <c r="K133" s="273">
        <f>InpActive!K$80</f>
        <v>0.2</v>
      </c>
      <c r="L133" s="273">
        <f>InpActive!L$80</f>
        <v>0.2</v>
      </c>
      <c r="M133" s="273">
        <f>InpActive!M$80</f>
        <v>0.2</v>
      </c>
      <c r="N133" s="273">
        <f>InpActive!N$80</f>
        <v>0.2</v>
      </c>
      <c r="O133" s="273">
        <f>InpActive!O$80</f>
        <v>0.2</v>
      </c>
      <c r="P133" s="273">
        <f>InpActive!P$80</f>
        <v>0</v>
      </c>
    </row>
    <row r="134" spans="3:16" s="141" customFormat="1" ht="13.2" outlineLevel="2">
      <c r="E134" s="141" t="s">
        <v>552</v>
      </c>
      <c r="F134" s="209"/>
      <c r="G134" s="141" t="s">
        <v>403</v>
      </c>
      <c r="H134" s="172">
        <f xml:space="preserve"> SUM(J134:P134)</f>
        <v>1.4738186483043145</v>
      </c>
      <c r="J134" s="173">
        <f t="shared" ref="J134:P134" si="33" xml:space="preserve"> J133 * $F132</f>
        <v>0</v>
      </c>
      <c r="K134" s="173">
        <f t="shared" si="33"/>
        <v>0.29476372966086289</v>
      </c>
      <c r="L134" s="173">
        <f t="shared" si="33"/>
        <v>0.29476372966086289</v>
      </c>
      <c r="M134" s="173">
        <f t="shared" si="33"/>
        <v>0.29476372966086289</v>
      </c>
      <c r="N134" s="173">
        <f t="shared" si="33"/>
        <v>0.29476372966086289</v>
      </c>
      <c r="O134" s="173">
        <f t="shared" si="33"/>
        <v>0.29476372966086289</v>
      </c>
      <c r="P134" s="173">
        <f t="shared" si="33"/>
        <v>0</v>
      </c>
    </row>
    <row r="135" spans="3:16" s="141" customFormat="1" ht="13.2" outlineLevel="2">
      <c r="F135" s="213"/>
      <c r="H135" s="172"/>
      <c r="I135" s="168"/>
      <c r="J135" s="168"/>
      <c r="K135" s="168"/>
      <c r="L135" s="168"/>
      <c r="M135" s="168"/>
      <c r="N135" s="168"/>
      <c r="O135" s="168"/>
      <c r="P135" s="168"/>
    </row>
    <row r="136" spans="3:16" s="141" customFormat="1" ht="13.2" outlineLevel="2">
      <c r="E136" s="169" t="str">
        <f>InpActive!E94</f>
        <v>Abstraction charges - Actual - WN - Nominal</v>
      </c>
      <c r="F136" s="169">
        <f>InpActive!F94</f>
        <v>0</v>
      </c>
      <c r="G136" s="169" t="str">
        <f>InpActive!G94</f>
        <v>£m</v>
      </c>
      <c r="H136" s="169">
        <f>InpActive!H94</f>
        <v>0</v>
      </c>
      <c r="I136" s="169">
        <f>InpActive!I94</f>
        <v>0</v>
      </c>
      <c r="J136" s="169">
        <f>InpActive!J94</f>
        <v>0</v>
      </c>
      <c r="K136" s="169">
        <f>InpActive!K94</f>
        <v>0.26297660698416958</v>
      </c>
      <c r="L136" s="169">
        <f>InpActive!L94</f>
        <v>0.18426267249717737</v>
      </c>
      <c r="M136" s="169">
        <f>InpActive!M94</f>
        <v>0.31529720910000958</v>
      </c>
      <c r="N136" s="169">
        <f>InpActive!N94</f>
        <v>0.28003468896</v>
      </c>
      <c r="O136" s="169" t="str">
        <f>InpActive!O94</f>
        <v>["          ]</v>
      </c>
      <c r="P136" s="169">
        <f>InpActive!P94</f>
        <v>0</v>
      </c>
    </row>
    <row r="137" spans="3:16" s="141" customFormat="1" ht="13.2" outlineLevel="2">
      <c r="E137" s="171" t="str">
        <f>Index!E$43</f>
        <v>CPI(H): Fin year average - inflate from base year 2017-18 average - CALC</v>
      </c>
      <c r="F137" s="186">
        <f>Index!F$43</f>
        <v>0</v>
      </c>
      <c r="G137" s="171" t="str">
        <f>Index!G$43</f>
        <v>%</v>
      </c>
      <c r="H137" s="186">
        <f>Index!H$43</f>
        <v>0</v>
      </c>
      <c r="I137" s="169">
        <f>Index!I$43</f>
        <v>0</v>
      </c>
      <c r="J137" s="160">
        <f>Index!J$43</f>
        <v>1.0386214616983847</v>
      </c>
      <c r="K137" s="160">
        <f>Index!K$43</f>
        <v>1.0469374700143934</v>
      </c>
      <c r="L137" s="160">
        <f>Index!L$43</f>
        <v>1.0853990084759317</v>
      </c>
      <c r="M137" s="160">
        <f>Index!M$43</f>
        <v>1.1806332960179113</v>
      </c>
      <c r="N137" s="160">
        <f>Index!N$43</f>
        <v>1.2461218615064769</v>
      </c>
      <c r="O137" s="160">
        <f>Index!O$43</f>
        <v>1.2833839756916681</v>
      </c>
      <c r="P137" s="160">
        <f>Index!P$43</f>
        <v>1.3140892371661603</v>
      </c>
    </row>
    <row r="138" spans="3:16" s="141" customFormat="1" ht="13.2" outlineLevel="2">
      <c r="E138" s="141" t="s">
        <v>553</v>
      </c>
      <c r="G138" s="141" t="s">
        <v>116</v>
      </c>
      <c r="J138" s="173">
        <f xml:space="preserve"> J136 / J137</f>
        <v>0</v>
      </c>
      <c r="K138" s="173">
        <f xml:space="preserve"> K136 / K137</f>
        <v>0.25118654601268037</v>
      </c>
      <c r="L138" s="173">
        <f t="shared" ref="L138:P138" si="34" xml:space="preserve"> L136 / L137</f>
        <v>0.16976491691835124</v>
      </c>
      <c r="M138" s="173">
        <f t="shared" si="34"/>
        <v>0.26705769705416321</v>
      </c>
      <c r="N138" s="173">
        <f t="shared" si="34"/>
        <v>0.22472496279092402</v>
      </c>
      <c r="O138" s="173" t="e">
        <f t="shared" si="34"/>
        <v>#VALUE!</v>
      </c>
      <c r="P138" s="173">
        <f t="shared" si="34"/>
        <v>0</v>
      </c>
    </row>
    <row r="139" spans="3:16" s="141" customFormat="1" ht="13.2" outlineLevel="2">
      <c r="F139" s="167"/>
      <c r="J139" s="167"/>
      <c r="K139" s="167"/>
      <c r="L139" s="167"/>
      <c r="M139" s="167"/>
      <c r="N139" s="167"/>
      <c r="O139" s="167"/>
      <c r="P139" s="167"/>
    </row>
    <row r="140" spans="3:16" s="141" customFormat="1" ht="13.2" outlineLevel="2">
      <c r="D140" s="165" t="s">
        <v>560</v>
      </c>
      <c r="F140" s="167"/>
      <c r="J140" s="167"/>
      <c r="K140" s="167"/>
      <c r="L140" s="167"/>
      <c r="M140" s="167"/>
      <c r="N140" s="167"/>
      <c r="O140" s="167"/>
      <c r="P140" s="167"/>
    </row>
    <row r="141" spans="3:16" s="141" customFormat="1" ht="13.2" outlineLevel="2">
      <c r="E141" s="209" t="str">
        <f xml:space="preserve"> E$138</f>
        <v>Abstraction charges - Outturn - WN - Real</v>
      </c>
      <c r="F141" s="209">
        <f t="shared" ref="F141:P141" si="35" xml:space="preserve"> F$138</f>
        <v>0</v>
      </c>
      <c r="G141" s="209" t="str">
        <f t="shared" si="35"/>
        <v>£m</v>
      </c>
      <c r="H141" s="209">
        <f t="shared" si="35"/>
        <v>0</v>
      </c>
      <c r="I141" s="209">
        <f t="shared" si="35"/>
        <v>0</v>
      </c>
      <c r="J141" s="209">
        <f t="shared" si="35"/>
        <v>0</v>
      </c>
      <c r="K141" s="209">
        <f t="shared" si="35"/>
        <v>0.25118654601268037</v>
      </c>
      <c r="L141" s="209">
        <f t="shared" si="35"/>
        <v>0.16976491691835124</v>
      </c>
      <c r="M141" s="209">
        <f t="shared" si="35"/>
        <v>0.26705769705416321</v>
      </c>
      <c r="N141" s="209">
        <f t="shared" si="35"/>
        <v>0.22472496279092402</v>
      </c>
      <c r="O141" s="209" t="e">
        <f t="shared" si="35"/>
        <v>#VALUE!</v>
      </c>
      <c r="P141" s="209">
        <f t="shared" si="35"/>
        <v>0</v>
      </c>
    </row>
    <row r="142" spans="3:16" s="141" customFormat="1" ht="13.2" outlineLevel="2">
      <c r="E142" s="168" t="str">
        <f xml:space="preserve"> E$134</f>
        <v>Abstraction charges - Forecast Profiled - WN - Real</v>
      </c>
      <c r="F142" s="168">
        <f t="shared" ref="F142:P142" si="36" xml:space="preserve"> F$134</f>
        <v>0</v>
      </c>
      <c r="G142" s="168" t="str">
        <f t="shared" si="36"/>
        <v xml:space="preserve">£m </v>
      </c>
      <c r="H142" s="168">
        <f t="shared" si="36"/>
        <v>1.4738186483043145</v>
      </c>
      <c r="I142" s="168">
        <f t="shared" si="36"/>
        <v>0</v>
      </c>
      <c r="J142" s="168">
        <f t="shared" si="36"/>
        <v>0</v>
      </c>
      <c r="K142" s="168">
        <f t="shared" si="36"/>
        <v>0.29476372966086289</v>
      </c>
      <c r="L142" s="168">
        <f t="shared" si="36"/>
        <v>0.29476372966086289</v>
      </c>
      <c r="M142" s="168">
        <f t="shared" si="36"/>
        <v>0.29476372966086289</v>
      </c>
      <c r="N142" s="168">
        <f t="shared" si="36"/>
        <v>0.29476372966086289</v>
      </c>
      <c r="O142" s="168">
        <f t="shared" si="36"/>
        <v>0.29476372966086289</v>
      </c>
      <c r="P142" s="168">
        <f t="shared" si="36"/>
        <v>0</v>
      </c>
    </row>
    <row r="143" spans="3:16" s="141" customFormat="1" ht="13.2" outlineLevel="2">
      <c r="E143" s="141" t="s">
        <v>530</v>
      </c>
      <c r="F143" s="167"/>
      <c r="G143" s="141" t="s">
        <v>116</v>
      </c>
      <c r="H143" s="172" t="e">
        <f xml:space="preserve"> SUM(J143:P143)</f>
        <v>#VALUE!</v>
      </c>
      <c r="J143" s="172">
        <f t="shared" ref="J143:P143" si="37" xml:space="preserve"> J141 - J142</f>
        <v>0</v>
      </c>
      <c r="K143" s="172">
        <f t="shared" si="37"/>
        <v>-4.3577183648182527E-2</v>
      </c>
      <c r="L143" s="172">
        <f t="shared" si="37"/>
        <v>-0.12499881274251165</v>
      </c>
      <c r="M143" s="172">
        <f t="shared" si="37"/>
        <v>-2.7706032606699682E-2</v>
      </c>
      <c r="N143" s="172">
        <f t="shared" si="37"/>
        <v>-7.0038766869938873E-2</v>
      </c>
      <c r="O143" s="172" t="e">
        <f t="shared" si="37"/>
        <v>#VALUE!</v>
      </c>
      <c r="P143" s="172">
        <f t="shared" si="37"/>
        <v>0</v>
      </c>
    </row>
    <row r="144" spans="3:16" s="141" customFormat="1" ht="13.2" outlineLevel="2">
      <c r="F144" s="167"/>
      <c r="H144" s="172"/>
      <c r="J144" s="172"/>
      <c r="K144" s="172"/>
      <c r="L144" s="172"/>
      <c r="M144" s="172"/>
      <c r="N144" s="172"/>
      <c r="O144" s="172"/>
      <c r="P144" s="172"/>
    </row>
    <row r="145" spans="4:16" s="141" customFormat="1" ht="13.2" outlineLevel="2">
      <c r="D145" s="165" t="s">
        <v>561</v>
      </c>
      <c r="F145" s="167"/>
      <c r="J145" s="167"/>
      <c r="K145" s="167"/>
      <c r="L145" s="167"/>
      <c r="M145" s="167"/>
      <c r="N145" s="167"/>
      <c r="O145" s="167"/>
      <c r="P145" s="167"/>
    </row>
    <row r="146" spans="4:16" s="141" customFormat="1" ht="13.2" outlineLevel="2">
      <c r="E146" s="168" t="str">
        <f xml:space="preserve"> E$143</f>
        <v>Variance between forecast and outturn abstraction charges - WR - Real</v>
      </c>
      <c r="F146" s="168">
        <f t="shared" ref="F146:P146" si="38" xml:space="preserve"> F$143</f>
        <v>0</v>
      </c>
      <c r="G146" s="168" t="str">
        <f t="shared" si="38"/>
        <v>£m</v>
      </c>
      <c r="H146" s="168" t="e">
        <f t="shared" si="38"/>
        <v>#VALUE!</v>
      </c>
      <c r="I146" s="168">
        <f t="shared" si="38"/>
        <v>0</v>
      </c>
      <c r="J146" s="168">
        <f t="shared" si="38"/>
        <v>0</v>
      </c>
      <c r="K146" s="168">
        <f t="shared" si="38"/>
        <v>-4.3577183648182527E-2</v>
      </c>
      <c r="L146" s="168">
        <f t="shared" si="38"/>
        <v>-0.12499881274251165</v>
      </c>
      <c r="M146" s="168">
        <f t="shared" si="38"/>
        <v>-2.7706032606699682E-2</v>
      </c>
      <c r="N146" s="168">
        <f t="shared" si="38"/>
        <v>-7.0038766869938873E-2</v>
      </c>
      <c r="O146" s="168" t="e">
        <f t="shared" si="38"/>
        <v>#VALUE!</v>
      </c>
      <c r="P146" s="168">
        <f t="shared" si="38"/>
        <v>0</v>
      </c>
    </row>
    <row r="147" spans="4:16" s="141" customFormat="1" ht="13.2" outlineLevel="2">
      <c r="E147" s="186" t="str">
        <f xml:space="preserve"> 'Cost sharing calculations'!E$303</f>
        <v>Time value of money factor - WN</v>
      </c>
      <c r="F147" s="186">
        <f xml:space="preserve"> 'Cost sharing calculations'!F$303</f>
        <v>0</v>
      </c>
      <c r="G147" s="186" t="str">
        <f xml:space="preserve"> 'Cost sharing calculations'!G$303</f>
        <v>Factor</v>
      </c>
      <c r="H147" s="186">
        <f xml:space="preserve"> 'Cost sharing calculations'!H$303</f>
        <v>0</v>
      </c>
      <c r="I147" s="186">
        <f xml:space="preserve"> 'Cost sharing calculations'!I$303</f>
        <v>0</v>
      </c>
      <c r="J147" s="186">
        <f xml:space="preserve"> 'Cost sharing calculations'!J$303</f>
        <v>1</v>
      </c>
      <c r="K147" s="186">
        <f xml:space="preserve"> 'Cost sharing calculations'!K$303</f>
        <v>1.122016155346969</v>
      </c>
      <c r="L147" s="169">
        <f xml:space="preserve"> 'Cost sharing calculations'!L$303</f>
        <v>1.0901828170879997</v>
      </c>
      <c r="M147" s="169">
        <f xml:space="preserve"> 'Cost sharing calculations'!M$303</f>
        <v>1.0592526399999997</v>
      </c>
      <c r="N147" s="169">
        <f xml:space="preserve"> 'Cost sharing calculations'!N$303</f>
        <v>1.0291999999999999</v>
      </c>
      <c r="O147" s="169">
        <f xml:space="preserve"> 'Cost sharing calculations'!O$303</f>
        <v>1</v>
      </c>
      <c r="P147" s="169">
        <f xml:space="preserve"> 'Cost sharing calculations'!P$303</f>
        <v>1</v>
      </c>
    </row>
    <row r="148" spans="4:16" s="141" customFormat="1" ht="13.2" outlineLevel="2">
      <c r="E148" s="141" t="s">
        <v>554</v>
      </c>
      <c r="F148" s="167"/>
      <c r="G148" s="141" t="s">
        <v>116</v>
      </c>
      <c r="H148" s="172" t="e">
        <f xml:space="preserve"> SUM(J148:P148)</f>
        <v>#VALUE!</v>
      </c>
      <c r="J148" s="167">
        <f t="shared" ref="J148:P148" si="39" xml:space="preserve"> J146 * J147</f>
        <v>0</v>
      </c>
      <c r="K148" s="167">
        <f t="shared" si="39"/>
        <v>-4.8894304057782563E-2</v>
      </c>
      <c r="L148" s="167">
        <f t="shared" si="39"/>
        <v>-0.1362715578082867</v>
      </c>
      <c r="M148" s="167">
        <f t="shared" si="39"/>
        <v>-2.9347688182572714E-2</v>
      </c>
      <c r="N148" s="167">
        <f t="shared" si="39"/>
        <v>-7.2083898862541088E-2</v>
      </c>
      <c r="O148" s="167" t="e">
        <f t="shared" si="39"/>
        <v>#VALUE!</v>
      </c>
      <c r="P148" s="167">
        <f t="shared" si="39"/>
        <v>0</v>
      </c>
    </row>
    <row r="149" spans="4:16" s="141" customFormat="1" ht="13.2" outlineLevel="2">
      <c r="E149" s="141" t="s">
        <v>555</v>
      </c>
      <c r="F149" s="172" t="e">
        <f xml:space="preserve"> H$148</f>
        <v>#VALUE!</v>
      </c>
      <c r="G149" s="141" t="s">
        <v>116</v>
      </c>
    </row>
    <row r="150" spans="4:16" s="141" customFormat="1" ht="13.2" outlineLevel="2">
      <c r="F150" s="172"/>
    </row>
    <row r="151" spans="4:16" s="141" customFormat="1" ht="13.2" outlineLevel="2">
      <c r="D151" s="165" t="s">
        <v>562</v>
      </c>
    </row>
    <row r="152" spans="4:16" s="141" customFormat="1" ht="13.2" outlineLevel="2">
      <c r="E152" s="273" t="str">
        <f xml:space="preserve"> InpActive!E$282</f>
        <v>Cost sharing rates Abstraction - Overperformance</v>
      </c>
      <c r="F152" s="273">
        <f xml:space="preserve"> InpActive!F$282</f>
        <v>0.25</v>
      </c>
      <c r="G152" s="273" t="str">
        <f xml:space="preserve"> InpActive!G$282</f>
        <v>%</v>
      </c>
    </row>
    <row r="153" spans="4:16" s="141" customFormat="1" ht="13.2" outlineLevel="2">
      <c r="E153" s="168" t="str">
        <f>E$149</f>
        <v>Adjustment for abstraction charges - WN - Real</v>
      </c>
      <c r="F153" s="168" t="e">
        <f t="shared" ref="F153:G153" si="40">F$149</f>
        <v>#VALUE!</v>
      </c>
      <c r="G153" s="168" t="str">
        <f t="shared" si="40"/>
        <v>£m</v>
      </c>
    </row>
    <row r="154" spans="4:16" s="141" customFormat="1" ht="13.2" outlineLevel="2">
      <c r="E154" s="141" t="s">
        <v>538</v>
      </c>
      <c r="F154" s="213" t="e">
        <f xml:space="preserve"> IF( F153 &lt; 0, $F$153 *  (1 - F152), 0)</f>
        <v>#VALUE!</v>
      </c>
      <c r="G154" s="173" t="s">
        <v>116</v>
      </c>
    </row>
    <row r="155" spans="4:16" s="141" customFormat="1" ht="13.2" outlineLevel="2">
      <c r="F155" s="281"/>
    </row>
    <row r="156" spans="4:16" s="141" customFormat="1" ht="13.2" outlineLevel="2">
      <c r="E156" s="273" t="str">
        <f xml:space="preserve"> InpActive!E$283</f>
        <v>Cost sharing rates Abstraction - Underperformance</v>
      </c>
      <c r="F156" s="273">
        <f xml:space="preserve"> InpActive!F$283</f>
        <v>0.25</v>
      </c>
      <c r="G156" s="273" t="str">
        <f xml:space="preserve"> InpActive!G$283</f>
        <v>%</v>
      </c>
    </row>
    <row r="157" spans="4:16" s="141" customFormat="1" ht="13.2" outlineLevel="2">
      <c r="E157" s="168" t="str">
        <f>E$149</f>
        <v>Adjustment for abstraction charges - WN - Real</v>
      </c>
      <c r="F157" s="168" t="e">
        <f t="shared" ref="F157:G157" si="41">F$149</f>
        <v>#VALUE!</v>
      </c>
      <c r="G157" s="168" t="str">
        <f t="shared" si="41"/>
        <v>£m</v>
      </c>
    </row>
    <row r="158" spans="4:16" s="141" customFormat="1" ht="13.2" outlineLevel="2">
      <c r="E158" s="141" t="s">
        <v>556</v>
      </c>
      <c r="F158" s="172" t="e">
        <f xml:space="preserve"> IF( F157 &gt; 0, $F$157 *  (1 - F156), 0)</f>
        <v>#VALUE!</v>
      </c>
      <c r="G158" s="173" t="s">
        <v>116</v>
      </c>
    </row>
    <row r="159" spans="4:16" s="141" customFormat="1" ht="13.2" outlineLevel="2">
      <c r="F159" s="281"/>
    </row>
    <row r="160" spans="4:16" s="141" customFormat="1" ht="13.2" outlineLevel="2">
      <c r="E160" s="196" t="str">
        <f>E$154</f>
        <v>Abstraction charges Outperformance Adjustment - WN - Real</v>
      </c>
      <c r="F160" s="196" t="e">
        <f t="shared" ref="F160:G160" si="42">F$154</f>
        <v>#VALUE!</v>
      </c>
      <c r="G160" s="196" t="str">
        <f t="shared" si="42"/>
        <v>£m</v>
      </c>
    </row>
    <row r="161" spans="1:16" s="141" customFormat="1" ht="13.2" outlineLevel="2">
      <c r="E161" s="168" t="str">
        <f>E$158</f>
        <v>Abstraction charges Underperformance Adjustment - WN - Real</v>
      </c>
      <c r="F161" s="168" t="e">
        <f t="shared" ref="F161:G161" si="43">F$158</f>
        <v>#VALUE!</v>
      </c>
      <c r="G161" s="168" t="str">
        <f t="shared" si="43"/>
        <v>£m</v>
      </c>
    </row>
    <row r="162" spans="1:16" s="141" customFormat="1" ht="13.2" outlineLevel="2">
      <c r="E162" s="196" t="s">
        <v>557</v>
      </c>
      <c r="F162" s="196" t="e">
        <f xml:space="preserve"> IF(F160 &lt;&gt; 0, F160, F161)</f>
        <v>#VALUE!</v>
      </c>
      <c r="G162" s="196" t="s">
        <v>116</v>
      </c>
    </row>
    <row r="163" spans="1:16" s="141" customFormat="1" ht="13.2" outlineLevel="1">
      <c r="E163" s="279"/>
      <c r="F163" s="282"/>
      <c r="G163" s="279"/>
    </row>
    <row r="164" spans="1:16" s="141" customFormat="1" ht="13.2" outlineLevel="1">
      <c r="E164" s="196" t="str">
        <f>E127</f>
        <v>Active adjustment for business rates uncertainty mechanism - WN - Real</v>
      </c>
      <c r="F164" s="196" t="e">
        <f t="shared" ref="F164:G164" si="44">F127</f>
        <v>#VALUE!</v>
      </c>
      <c r="G164" s="196" t="str">
        <f t="shared" si="44"/>
        <v>£m</v>
      </c>
    </row>
    <row r="165" spans="1:16" s="141" customFormat="1" ht="13.2" outlineLevel="1">
      <c r="E165" s="196" t="str">
        <f>E162</f>
        <v>Active adjustment for abstraction charges uncertainty mechanism - WN - Real</v>
      </c>
      <c r="F165" s="196" t="e">
        <f t="shared" ref="F165:G165" si="45">F162</f>
        <v>#VALUE!</v>
      </c>
      <c r="G165" s="196" t="str">
        <f t="shared" si="45"/>
        <v>£m</v>
      </c>
    </row>
    <row r="166" spans="1:16" s="141" customFormat="1" ht="13.2" outlineLevel="1">
      <c r="E166" s="196" t="s">
        <v>537</v>
      </c>
      <c r="F166" s="196" t="e">
        <f>SUM(F164:F165)</f>
        <v>#VALUE!</v>
      </c>
      <c r="G166" s="196" t="s">
        <v>116</v>
      </c>
    </row>
    <row r="167" spans="1:16" s="141" customFormat="1" ht="13.2" outlineLevel="1">
      <c r="E167" s="279"/>
      <c r="F167" s="282"/>
      <c r="G167" s="279"/>
    </row>
    <row r="168" spans="1:16" s="141" customFormat="1" ht="13.2" outlineLevel="1">
      <c r="E168" s="209" t="str">
        <f xml:space="preserve"> E$166</f>
        <v>Active adjustment for abstraction charges &amp; business rates uncertainty mechanism - WR - Real</v>
      </c>
      <c r="F168" s="209" t="e">
        <f t="shared" ref="F168:G168" si="46" xml:space="preserve"> F$166</f>
        <v>#VALUE!</v>
      </c>
      <c r="G168" s="209" t="str">
        <f t="shared" si="46"/>
        <v>£m</v>
      </c>
    </row>
    <row r="169" spans="1:16" s="141" customFormat="1" ht="13.2" outlineLevel="1">
      <c r="E169" s="280" t="str">
        <f>InpActive!E$96</f>
        <v>Weighted average PAYG rate - WN</v>
      </c>
      <c r="F169" s="280">
        <f>InpActive!F$96</f>
        <v>0.71565857844619651</v>
      </c>
      <c r="G169" s="280" t="str">
        <f>InpActive!G$96</f>
        <v>%</v>
      </c>
    </row>
    <row r="170" spans="1:16" s="141" customFormat="1" ht="13.2" outlineLevel="1">
      <c r="E170" s="279" t="s">
        <v>406</v>
      </c>
      <c r="F170" s="283" t="e">
        <f xml:space="preserve"> F168 * $F$169</f>
        <v>#VALUE!</v>
      </c>
      <c r="G170" s="279" t="s">
        <v>116</v>
      </c>
    </row>
    <row r="171" spans="1:16" s="141" customFormat="1" outlineLevel="1">
      <c r="E171"/>
      <c r="F171"/>
      <c r="G171"/>
    </row>
    <row r="172" spans="1:16" s="141" customFormat="1" ht="13.2" outlineLevel="1">
      <c r="E172" s="209" t="str">
        <f xml:space="preserve"> E$166</f>
        <v>Active adjustment for abstraction charges &amp; business rates uncertainty mechanism - WR - Real</v>
      </c>
      <c r="F172" s="209" t="e">
        <f t="shared" ref="F172:G172" si="47" xml:space="preserve"> F$166</f>
        <v>#VALUE!</v>
      </c>
      <c r="G172" s="209" t="str">
        <f t="shared" si="47"/>
        <v>£m</v>
      </c>
    </row>
    <row r="173" spans="1:16" s="141" customFormat="1" ht="13.2" outlineLevel="1">
      <c r="E173" s="280" t="str">
        <f>InpActive!E$96</f>
        <v>Weighted average PAYG rate - WN</v>
      </c>
      <c r="F173" s="280">
        <f>InpActive!F$96</f>
        <v>0.71565857844619651</v>
      </c>
      <c r="G173" s="280" t="str">
        <f>InpActive!G$96</f>
        <v>%</v>
      </c>
    </row>
    <row r="174" spans="1:16" s="141" customFormat="1" ht="13.2" outlineLevel="1">
      <c r="E174" s="279" t="s">
        <v>407</v>
      </c>
      <c r="F174" s="283" t="e">
        <f xml:space="preserve"> F172 * (1 - $F$173)</f>
        <v>#VALUE!</v>
      </c>
      <c r="G174" s="279" t="s">
        <v>116</v>
      </c>
    </row>
    <row r="176" spans="1:16" s="162" customFormat="1" ht="13.2">
      <c r="A176" s="166" t="s">
        <v>372</v>
      </c>
      <c r="B176" s="166"/>
      <c r="C176" s="153"/>
      <c r="D176" s="153"/>
      <c r="E176" s="155"/>
      <c r="F176" s="156"/>
      <c r="G176" s="156"/>
      <c r="H176" s="156"/>
      <c r="I176" s="157"/>
      <c r="J176" s="157"/>
      <c r="K176" s="157"/>
      <c r="L176" s="157"/>
      <c r="M176" s="157"/>
      <c r="N176" s="157"/>
      <c r="O176" s="157"/>
      <c r="P176" s="157"/>
    </row>
    <row r="177" spans="3:16" outlineLevel="1"/>
    <row r="178" spans="3:16" s="141" customFormat="1" ht="13.2" outlineLevel="1">
      <c r="C178" s="165" t="s">
        <v>539</v>
      </c>
      <c r="F178" s="167"/>
    </row>
    <row r="179" spans="3:16" s="141" customFormat="1" ht="13.2" outlineLevel="1">
      <c r="D179" s="165"/>
      <c r="F179" s="167"/>
    </row>
    <row r="180" spans="3:16" s="141" customFormat="1" ht="13.2" outlineLevel="1">
      <c r="D180" s="165" t="s">
        <v>563</v>
      </c>
      <c r="F180" s="209"/>
    </row>
    <row r="181" spans="3:16" s="141" customFormat="1" ht="13.2" outlineLevel="1">
      <c r="E181" s="142" t="str">
        <f>InpActive!E$131</f>
        <v>Business rates - Forecast - WWN - Real</v>
      </c>
      <c r="F181" s="186">
        <f>InpActive!F$131</f>
        <v>99.063964307387351</v>
      </c>
      <c r="G181" s="142" t="str">
        <f>InpActive!G$131</f>
        <v>£m</v>
      </c>
    </row>
    <row r="182" spans="3:16" s="141" customFormat="1" ht="13.2" outlineLevel="1">
      <c r="E182" s="142" t="str">
        <f>InpActive!E$121</f>
        <v>Business Rates forecast profile - WWN</v>
      </c>
      <c r="F182" s="186">
        <f>InpActive!F$121</f>
        <v>0</v>
      </c>
      <c r="G182" s="142" t="str">
        <f>InpActive!G$121</f>
        <v>%</v>
      </c>
      <c r="H182" s="186">
        <f>InpActive!H$121</f>
        <v>0</v>
      </c>
      <c r="I182" s="169">
        <f>InpActive!I$121</f>
        <v>0</v>
      </c>
      <c r="J182" s="160">
        <f>InpActive!J$121</f>
        <v>0</v>
      </c>
      <c r="K182" s="160">
        <f>InpActive!K$121</f>
        <v>0.2</v>
      </c>
      <c r="L182" s="160">
        <f>InpActive!L$121</f>
        <v>0.2</v>
      </c>
      <c r="M182" s="160">
        <f>InpActive!M$121</f>
        <v>0.2</v>
      </c>
      <c r="N182" s="160">
        <f>InpActive!N$121</f>
        <v>0.2</v>
      </c>
      <c r="O182" s="160">
        <f>InpActive!O$121</f>
        <v>0.2</v>
      </c>
      <c r="P182" s="160">
        <f>InpActive!P$121</f>
        <v>0</v>
      </c>
    </row>
    <row r="183" spans="3:16" s="141" customFormat="1" ht="13.2" outlineLevel="1">
      <c r="E183" s="141" t="s">
        <v>584</v>
      </c>
      <c r="F183" s="209"/>
      <c r="G183" s="141" t="s">
        <v>403</v>
      </c>
      <c r="H183" s="172">
        <f xml:space="preserve"> SUM(J183:P183)</f>
        <v>99.063964307387366</v>
      </c>
      <c r="J183" s="173">
        <f t="shared" ref="J183:P183" si="48" xml:space="preserve"> J182 * $F181</f>
        <v>0</v>
      </c>
      <c r="K183" s="173">
        <f t="shared" si="48"/>
        <v>19.812792861477472</v>
      </c>
      <c r="L183" s="173">
        <f t="shared" si="48"/>
        <v>19.812792861477472</v>
      </c>
      <c r="M183" s="173">
        <f t="shared" si="48"/>
        <v>19.812792861477472</v>
      </c>
      <c r="N183" s="173">
        <f t="shared" si="48"/>
        <v>19.812792861477472</v>
      </c>
      <c r="O183" s="173">
        <f t="shared" si="48"/>
        <v>19.812792861477472</v>
      </c>
      <c r="P183" s="173">
        <f t="shared" si="48"/>
        <v>0</v>
      </c>
    </row>
    <row r="184" spans="3:16" s="141" customFormat="1" ht="13.2" outlineLevel="1">
      <c r="F184" s="209"/>
      <c r="H184" s="172"/>
      <c r="I184" s="168"/>
      <c r="J184" s="168"/>
      <c r="K184" s="168"/>
      <c r="L184" s="168"/>
      <c r="M184" s="168"/>
      <c r="N184" s="168"/>
      <c r="O184" s="168"/>
      <c r="P184" s="168"/>
    </row>
    <row r="185" spans="3:16" s="141" customFormat="1" ht="13.2" outlineLevel="1">
      <c r="E185" s="142" t="str">
        <f xml:space="preserve"> InpActive!E$133</f>
        <v>Business rates - Actual - WWN - Nominal</v>
      </c>
      <c r="F185" s="186">
        <f xml:space="preserve"> InpActive!F$133</f>
        <v>0</v>
      </c>
      <c r="G185" s="142" t="str">
        <f xml:space="preserve"> InpActive!G$133</f>
        <v>£m</v>
      </c>
      <c r="H185" s="186">
        <f xml:space="preserve"> InpActive!H$133</f>
        <v>0</v>
      </c>
      <c r="I185" s="169">
        <f xml:space="preserve"> InpActive!I$133</f>
        <v>0</v>
      </c>
      <c r="J185" s="169">
        <f xml:space="preserve"> InpActive!J$133</f>
        <v>0</v>
      </c>
      <c r="K185" s="169">
        <f xml:space="preserve"> InpActive!K$133</f>
        <v>18.479791926957837</v>
      </c>
      <c r="L185" s="169">
        <f xml:space="preserve"> InpActive!L$133</f>
        <v>19.163283133385811</v>
      </c>
      <c r="M185" s="169">
        <f xml:space="preserve"> InpActive!M$133</f>
        <v>16.816234453850935</v>
      </c>
      <c r="N185" s="169">
        <f xml:space="preserve"> InpActive!N$133</f>
        <v>23.503247999999999</v>
      </c>
      <c r="O185" s="169" t="str">
        <f xml:space="preserve"> InpActive!O$133</f>
        <v>["          ]</v>
      </c>
      <c r="P185" s="169">
        <f xml:space="preserve"> InpActive!P$133</f>
        <v>0</v>
      </c>
    </row>
    <row r="186" spans="3:16" s="141" customFormat="1" ht="13.2" outlineLevel="1">
      <c r="E186" s="171" t="str">
        <f>Index!E$43</f>
        <v>CPI(H): Fin year average - inflate from base year 2017-18 average - CALC</v>
      </c>
      <c r="F186" s="186">
        <f>Index!F$43</f>
        <v>0</v>
      </c>
      <c r="G186" s="171" t="str">
        <f>Index!G$43</f>
        <v>%</v>
      </c>
      <c r="H186" s="186">
        <f>Index!H$43</f>
        <v>0</v>
      </c>
      <c r="I186" s="169">
        <f>Index!I$43</f>
        <v>0</v>
      </c>
      <c r="J186" s="160">
        <f>Index!J$43</f>
        <v>1.0386214616983847</v>
      </c>
      <c r="K186" s="160">
        <f>Index!K$43</f>
        <v>1.0469374700143934</v>
      </c>
      <c r="L186" s="160">
        <f>Index!L$43</f>
        <v>1.0853990084759317</v>
      </c>
      <c r="M186" s="160">
        <f>Index!M$43</f>
        <v>1.1806332960179113</v>
      </c>
      <c r="N186" s="160">
        <f>Index!N$43</f>
        <v>1.2461218615064769</v>
      </c>
      <c r="O186" s="160">
        <f>Index!O$43</f>
        <v>1.2833839756916681</v>
      </c>
      <c r="P186" s="160">
        <f>Index!P$43</f>
        <v>1.3140892371661603</v>
      </c>
    </row>
    <row r="187" spans="3:16" s="141" customFormat="1" ht="13.2" outlineLevel="1">
      <c r="E187" s="141" t="s">
        <v>585</v>
      </c>
      <c r="G187" s="141" t="s">
        <v>116</v>
      </c>
      <c r="J187" s="173">
        <f xml:space="preserve"> J185 / J186</f>
        <v>0</v>
      </c>
      <c r="K187" s="173">
        <f xml:space="preserve"> K185 / K186</f>
        <v>17.651285254604343</v>
      </c>
      <c r="L187" s="173">
        <f t="shared" ref="L187" si="49" xml:space="preserve"> L185 / L186</f>
        <v>17.655519291743254</v>
      </c>
      <c r="M187" s="173">
        <f t="shared" ref="M187" si="50" xml:space="preserve"> M185 / M186</f>
        <v>14.243401834057556</v>
      </c>
      <c r="N187" s="173">
        <f t="shared" ref="N187" si="51" xml:space="preserve"> N185 / N186</f>
        <v>18.86111521355236</v>
      </c>
      <c r="O187" s="173" t="e">
        <f t="shared" ref="O187" si="52" xml:space="preserve"> O185 / O186</f>
        <v>#VALUE!</v>
      </c>
      <c r="P187" s="173">
        <f t="shared" ref="P187" si="53" xml:space="preserve"> P185 / P186</f>
        <v>0</v>
      </c>
    </row>
    <row r="188" spans="3:16" s="141" customFormat="1" ht="13.2" outlineLevel="1">
      <c r="F188" s="209"/>
      <c r="H188" s="172"/>
      <c r="I188" s="168"/>
      <c r="J188" s="168"/>
      <c r="K188" s="168"/>
      <c r="L188" s="168"/>
      <c r="M188" s="168"/>
      <c r="N188" s="168"/>
      <c r="O188" s="168"/>
      <c r="P188" s="168"/>
    </row>
    <row r="189" spans="3:16" s="141" customFormat="1" ht="13.2" outlineLevel="1">
      <c r="D189" s="165" t="s">
        <v>547</v>
      </c>
      <c r="F189" s="209"/>
      <c r="I189" s="168"/>
    </row>
    <row r="190" spans="3:16" s="141" customFormat="1" ht="13.2" outlineLevel="1">
      <c r="E190" s="209" t="str">
        <f xml:space="preserve"> E$187</f>
        <v>Business rates - Outturn - WWN - Real</v>
      </c>
      <c r="F190" s="209">
        <f t="shared" ref="F190:P190" si="54" xml:space="preserve"> F$187</f>
        <v>0</v>
      </c>
      <c r="G190" s="209" t="str">
        <f t="shared" si="54"/>
        <v>£m</v>
      </c>
      <c r="H190" s="209">
        <f t="shared" si="54"/>
        <v>0</v>
      </c>
      <c r="I190" s="168">
        <f t="shared" si="54"/>
        <v>0</v>
      </c>
      <c r="J190" s="168">
        <f t="shared" si="54"/>
        <v>0</v>
      </c>
      <c r="K190" s="168">
        <f t="shared" si="54"/>
        <v>17.651285254604343</v>
      </c>
      <c r="L190" s="168">
        <f t="shared" si="54"/>
        <v>17.655519291743254</v>
      </c>
      <c r="M190" s="168">
        <f t="shared" si="54"/>
        <v>14.243401834057556</v>
      </c>
      <c r="N190" s="168">
        <f t="shared" si="54"/>
        <v>18.86111521355236</v>
      </c>
      <c r="O190" s="168" t="e">
        <f t="shared" si="54"/>
        <v>#VALUE!</v>
      </c>
      <c r="P190" s="168">
        <f t="shared" si="54"/>
        <v>0</v>
      </c>
    </row>
    <row r="191" spans="3:16" s="141" customFormat="1" ht="13.2" outlineLevel="1">
      <c r="E191" s="209" t="str">
        <f xml:space="preserve"> E$183</f>
        <v>Business rates - Forecast Profiled - WWN - Real</v>
      </c>
      <c r="F191" s="209">
        <f t="shared" ref="F191:P191" si="55" xml:space="preserve"> F$183</f>
        <v>0</v>
      </c>
      <c r="G191" s="209" t="str">
        <f t="shared" si="55"/>
        <v xml:space="preserve">£m </v>
      </c>
      <c r="H191" s="209">
        <f t="shared" si="55"/>
        <v>99.063964307387366</v>
      </c>
      <c r="I191" s="168">
        <f t="shared" si="55"/>
        <v>0</v>
      </c>
      <c r="J191" s="168">
        <f t="shared" si="55"/>
        <v>0</v>
      </c>
      <c r="K191" s="168">
        <f t="shared" si="55"/>
        <v>19.812792861477472</v>
      </c>
      <c r="L191" s="168">
        <f t="shared" si="55"/>
        <v>19.812792861477472</v>
      </c>
      <c r="M191" s="168">
        <f t="shared" si="55"/>
        <v>19.812792861477472</v>
      </c>
      <c r="N191" s="168">
        <f t="shared" si="55"/>
        <v>19.812792861477472</v>
      </c>
      <c r="O191" s="168">
        <f t="shared" si="55"/>
        <v>19.812792861477472</v>
      </c>
      <c r="P191" s="168">
        <f t="shared" si="55"/>
        <v>0</v>
      </c>
    </row>
    <row r="192" spans="3:16" s="141" customFormat="1" ht="13.2" outlineLevel="1">
      <c r="E192" s="141" t="s">
        <v>586</v>
      </c>
      <c r="F192" s="167"/>
      <c r="G192" s="141" t="s">
        <v>116</v>
      </c>
      <c r="H192" s="172" t="e">
        <f xml:space="preserve"> SUM(J192:P192)</f>
        <v>#VALUE!</v>
      </c>
      <c r="J192" s="172">
        <f t="shared" ref="J192:P192" si="56" xml:space="preserve"> J190 - J191</f>
        <v>0</v>
      </c>
      <c r="K192" s="172">
        <f t="shared" si="56"/>
        <v>-2.1615076068731298</v>
      </c>
      <c r="L192" s="172">
        <f t="shared" si="56"/>
        <v>-2.1572735697342189</v>
      </c>
      <c r="M192" s="172">
        <f t="shared" si="56"/>
        <v>-5.5693910274199165</v>
      </c>
      <c r="N192" s="172">
        <f t="shared" si="56"/>
        <v>-0.95167764792511278</v>
      </c>
      <c r="O192" s="172" t="e">
        <f t="shared" si="56"/>
        <v>#VALUE!</v>
      </c>
      <c r="P192" s="172">
        <f t="shared" si="56"/>
        <v>0</v>
      </c>
    </row>
    <row r="193" spans="4:16" s="141" customFormat="1" ht="13.2" outlineLevel="1">
      <c r="F193" s="167"/>
      <c r="H193" s="172"/>
      <c r="J193" s="172"/>
      <c r="K193" s="172"/>
      <c r="L193" s="172"/>
      <c r="M193" s="172"/>
      <c r="N193" s="172"/>
      <c r="O193" s="172"/>
      <c r="P193" s="172"/>
    </row>
    <row r="194" spans="4:16" s="141" customFormat="1" ht="13.2" outlineLevel="1">
      <c r="D194" s="165" t="s">
        <v>576</v>
      </c>
      <c r="F194" s="209"/>
      <c r="I194" s="168"/>
    </row>
    <row r="195" spans="4:16" s="141" customFormat="1" ht="13.2" outlineLevel="1">
      <c r="E195" s="141" t="str">
        <f t="shared" ref="E195:P195" si="57" xml:space="preserve"> E$192</f>
        <v>Variance between forecast and outturn business rates - WWN - Real</v>
      </c>
      <c r="F195" s="172">
        <f t="shared" si="57"/>
        <v>0</v>
      </c>
      <c r="G195" s="141" t="str">
        <f t="shared" si="57"/>
        <v>£m</v>
      </c>
      <c r="H195" s="172" t="e">
        <f t="shared" si="57"/>
        <v>#VALUE!</v>
      </c>
      <c r="I195" s="172">
        <f t="shared" si="57"/>
        <v>0</v>
      </c>
      <c r="J195" s="172">
        <f t="shared" si="57"/>
        <v>0</v>
      </c>
      <c r="K195" s="172">
        <f t="shared" si="57"/>
        <v>-2.1615076068731298</v>
      </c>
      <c r="L195" s="172">
        <f t="shared" si="57"/>
        <v>-2.1572735697342189</v>
      </c>
      <c r="M195" s="172">
        <f t="shared" si="57"/>
        <v>-5.5693910274199165</v>
      </c>
      <c r="N195" s="172">
        <f t="shared" si="57"/>
        <v>-0.95167764792511278</v>
      </c>
      <c r="O195" s="172" t="e">
        <f t="shared" si="57"/>
        <v>#VALUE!</v>
      </c>
      <c r="P195" s="172">
        <f t="shared" si="57"/>
        <v>0</v>
      </c>
    </row>
    <row r="196" spans="4:16" s="141" customFormat="1" ht="13.2" outlineLevel="1">
      <c r="E196" s="186" t="str">
        <f xml:space="preserve"> 'Cost sharing calculations'!E$471</f>
        <v>Time value of money factor - WWN</v>
      </c>
      <c r="F196" s="186">
        <f xml:space="preserve"> 'Cost sharing calculations'!F$471</f>
        <v>0</v>
      </c>
      <c r="G196" s="186" t="str">
        <f xml:space="preserve"> 'Cost sharing calculations'!G$471</f>
        <v>Factor</v>
      </c>
      <c r="H196" s="186">
        <f xml:space="preserve"> 'Cost sharing calculations'!H$471</f>
        <v>0</v>
      </c>
      <c r="I196" s="169">
        <f xml:space="preserve"> 'Cost sharing calculations'!I$471</f>
        <v>0</v>
      </c>
      <c r="J196" s="169">
        <f xml:space="preserve"> 'Cost sharing calculations'!J$471</f>
        <v>1</v>
      </c>
      <c r="K196" s="169">
        <f xml:space="preserve"> 'Cost sharing calculations'!K$471</f>
        <v>1.122016155346969</v>
      </c>
      <c r="L196" s="169">
        <f xml:space="preserve"> 'Cost sharing calculations'!L$471</f>
        <v>1.0901828170879997</v>
      </c>
      <c r="M196" s="169">
        <f xml:space="preserve"> 'Cost sharing calculations'!M$471</f>
        <v>1.0592526399999997</v>
      </c>
      <c r="N196" s="169">
        <f xml:space="preserve"> 'Cost sharing calculations'!N$471</f>
        <v>1.0291999999999999</v>
      </c>
      <c r="O196" s="169">
        <f xml:space="preserve"> 'Cost sharing calculations'!O$471</f>
        <v>1</v>
      </c>
      <c r="P196" s="169">
        <f xml:space="preserve"> 'Cost sharing calculations'!P$471</f>
        <v>1</v>
      </c>
    </row>
    <row r="197" spans="4:16" s="141" customFormat="1" ht="13.2" outlineLevel="1">
      <c r="E197" s="141" t="s">
        <v>587</v>
      </c>
      <c r="F197" s="167"/>
      <c r="G197" s="141" t="s">
        <v>116</v>
      </c>
      <c r="H197" s="172" t="e">
        <f xml:space="preserve"> SUM(J197:P197)</f>
        <v>#VALUE!</v>
      </c>
      <c r="I197" s="172"/>
      <c r="J197" s="172">
        <f t="shared" ref="J197:P197" si="58" xml:space="preserve"> J195 * J196</f>
        <v>0</v>
      </c>
      <c r="K197" s="172">
        <f t="shared" si="58"/>
        <v>-2.425246454817017</v>
      </c>
      <c r="L197" s="172">
        <f t="shared" si="58"/>
        <v>-2.351822577482336</v>
      </c>
      <c r="M197" s="172">
        <f t="shared" si="58"/>
        <v>-5.8993921489868573</v>
      </c>
      <c r="N197" s="172">
        <f t="shared" si="58"/>
        <v>-0.97946663524452593</v>
      </c>
      <c r="O197" s="172" t="e">
        <f t="shared" si="58"/>
        <v>#VALUE!</v>
      </c>
      <c r="P197" s="172">
        <f t="shared" si="58"/>
        <v>0</v>
      </c>
    </row>
    <row r="198" spans="4:16" s="141" customFormat="1" ht="13.2" outlineLevel="1">
      <c r="E198" s="141" t="s">
        <v>642</v>
      </c>
      <c r="F198" s="172" t="e">
        <f xml:space="preserve"> H$197</f>
        <v>#VALUE!</v>
      </c>
      <c r="G198" s="141" t="s">
        <v>116</v>
      </c>
    </row>
    <row r="199" spans="4:16" s="141" customFormat="1" ht="13.2" outlineLevel="1">
      <c r="F199" s="172"/>
    </row>
    <row r="200" spans="4:16" s="141" customFormat="1" ht="13.2" outlineLevel="1">
      <c r="D200" s="165" t="s">
        <v>588</v>
      </c>
    </row>
    <row r="201" spans="4:16" s="141" customFormat="1" ht="13.2" outlineLevel="1">
      <c r="E201" s="142" t="str">
        <f xml:space="preserve"> InpActive!E$280</f>
        <v>Cost sharing rates Business rates - Overperformance</v>
      </c>
      <c r="F201" s="171">
        <f xml:space="preserve"> InpActive!F$280</f>
        <v>0.25</v>
      </c>
      <c r="G201" s="142" t="str">
        <f xml:space="preserve"> InpActive!G$280</f>
        <v>%</v>
      </c>
    </row>
    <row r="202" spans="4:16" s="141" customFormat="1" ht="13.2" outlineLevel="1">
      <c r="E202" s="172" t="str">
        <f>E$198</f>
        <v>Adjustment for business rates for cost sharing - WWN - Real</v>
      </c>
      <c r="F202" s="172" t="e">
        <f>F$198</f>
        <v>#VALUE!</v>
      </c>
      <c r="G202" s="172" t="str">
        <f>G$198</f>
        <v>£m</v>
      </c>
    </row>
    <row r="203" spans="4:16" s="141" customFormat="1" ht="13.2" outlineLevel="1">
      <c r="E203" s="141" t="s">
        <v>589</v>
      </c>
      <c r="F203" s="172" t="e">
        <f xml:space="preserve"> IF( F202 &lt; 0, $F$202 *  (1 - F201), 0)</f>
        <v>#VALUE!</v>
      </c>
      <c r="G203" s="173" t="s">
        <v>116</v>
      </c>
    </row>
    <row r="204" spans="4:16" s="141" customFormat="1" ht="13.2" outlineLevel="1">
      <c r="F204" s="281"/>
    </row>
    <row r="205" spans="4:16" s="141" customFormat="1" ht="13.2" outlineLevel="1">
      <c r="E205" s="142" t="str">
        <f xml:space="preserve"> InpActive!E$281</f>
        <v>Cost sharing rates Business rates - Underperformance</v>
      </c>
      <c r="F205" s="171">
        <f xml:space="preserve"> InpActive!F$281</f>
        <v>0.25</v>
      </c>
      <c r="G205" s="142" t="str">
        <f xml:space="preserve"> InpActive!G$281</f>
        <v>%</v>
      </c>
    </row>
    <row r="206" spans="4:16" s="141" customFormat="1" ht="13.2" outlineLevel="1">
      <c r="E206" s="172" t="str">
        <f>E$198</f>
        <v>Adjustment for business rates for cost sharing - WWN - Real</v>
      </c>
      <c r="F206" s="172" t="e">
        <f>F$198</f>
        <v>#VALUE!</v>
      </c>
      <c r="G206" s="172" t="str">
        <f>G$198</f>
        <v>£m</v>
      </c>
    </row>
    <row r="207" spans="4:16" s="141" customFormat="1" ht="13.2" outlineLevel="1">
      <c r="E207" s="141" t="s">
        <v>590</v>
      </c>
      <c r="F207" s="172" t="e">
        <f xml:space="preserve"> IF( F206 &gt; 0, $F$206 *  (1 - F205), 0)</f>
        <v>#VALUE!</v>
      </c>
      <c r="G207" s="173" t="s">
        <v>116</v>
      </c>
    </row>
    <row r="208" spans="4:16" s="141" customFormat="1" ht="13.2" outlineLevel="1">
      <c r="F208" s="281"/>
    </row>
    <row r="209" spans="1:16" s="141" customFormat="1" ht="13.2" outlineLevel="1">
      <c r="E209" s="141" t="str">
        <f xml:space="preserve"> E$203</f>
        <v>Business Rates Outperformance Adjustment - WWN - Real</v>
      </c>
      <c r="F209" s="172" t="e">
        <f xml:space="preserve"> F$203</f>
        <v>#VALUE!</v>
      </c>
      <c r="G209" s="141" t="str">
        <f xml:space="preserve"> G$203</f>
        <v>£m</v>
      </c>
    </row>
    <row r="210" spans="1:16" s="141" customFormat="1" ht="13.2" outlineLevel="1">
      <c r="E210" s="141" t="str">
        <f xml:space="preserve"> E$207</f>
        <v>Business Rates Underperformance Adjustment - WWN - Real</v>
      </c>
      <c r="F210" s="172" t="e">
        <f xml:space="preserve"> F$207</f>
        <v>#VALUE!</v>
      </c>
      <c r="G210" s="141" t="str">
        <f xml:space="preserve"> G$207</f>
        <v>£m</v>
      </c>
    </row>
    <row r="211" spans="1:16" s="141" customFormat="1" ht="13.2" outlineLevel="1">
      <c r="E211" s="279" t="s">
        <v>591</v>
      </c>
      <c r="F211" s="282" t="e">
        <f xml:space="preserve"> IF(F209 &lt;&gt; 0, F209, F210)</f>
        <v>#VALUE!</v>
      </c>
      <c r="G211" s="279" t="s">
        <v>116</v>
      </c>
    </row>
    <row r="212" spans="1:16" s="141" customFormat="1" ht="13.2" outlineLevel="1">
      <c r="E212" s="279"/>
      <c r="F212" s="282"/>
      <c r="G212" s="279"/>
    </row>
    <row r="213" spans="1:16" s="141" customFormat="1" ht="13.2" outlineLevel="1">
      <c r="E213" s="209" t="str">
        <f xml:space="preserve"> E$211</f>
        <v>Active adjustment for business rates uncertainty mechanism - WWN - Real</v>
      </c>
      <c r="F213" s="209" t="e">
        <f t="shared" ref="F213:G213" si="59" xml:space="preserve"> F$211</f>
        <v>#VALUE!</v>
      </c>
      <c r="G213" s="209" t="str">
        <f t="shared" si="59"/>
        <v>£m</v>
      </c>
    </row>
    <row r="214" spans="1:16" s="141" customFormat="1" ht="13.2" outlineLevel="1">
      <c r="E214" s="280" t="str">
        <f>InpActive!E$135</f>
        <v>Weighted average PAYG rate - WWN</v>
      </c>
      <c r="F214" s="280">
        <f>InpActive!F$135</f>
        <v>0.47291400755229857</v>
      </c>
      <c r="G214" s="280" t="str">
        <f>InpActive!G$135</f>
        <v>%</v>
      </c>
    </row>
    <row r="215" spans="1:16" s="141" customFormat="1" ht="13.2" outlineLevel="1">
      <c r="E215" s="279" t="s">
        <v>592</v>
      </c>
      <c r="F215" s="283" t="e">
        <f xml:space="preserve"> F213 * $F$214</f>
        <v>#VALUE!</v>
      </c>
      <c r="G215" s="279" t="s">
        <v>116</v>
      </c>
    </row>
    <row r="216" spans="1:16" s="141" customFormat="1" outlineLevel="1">
      <c r="E216"/>
      <c r="F216"/>
      <c r="G216"/>
    </row>
    <row r="217" spans="1:16" s="141" customFormat="1" ht="13.2" outlineLevel="1">
      <c r="E217" s="209" t="str">
        <f xml:space="preserve"> E$211</f>
        <v>Active adjustment for business rates uncertainty mechanism - WWN - Real</v>
      </c>
      <c r="F217" s="209" t="e">
        <f t="shared" ref="F217:G217" si="60" xml:space="preserve"> F$211</f>
        <v>#VALUE!</v>
      </c>
      <c r="G217" s="209" t="str">
        <f t="shared" si="60"/>
        <v>£m</v>
      </c>
    </row>
    <row r="218" spans="1:16" s="141" customFormat="1" ht="13.2" outlineLevel="1">
      <c r="E218" s="280" t="str">
        <f>InpActive!E$135</f>
        <v>Weighted average PAYG rate - WWN</v>
      </c>
      <c r="F218" s="280">
        <f>InpActive!F$135</f>
        <v>0.47291400755229857</v>
      </c>
      <c r="G218" s="280" t="str">
        <f>InpActive!G$135</f>
        <v>%</v>
      </c>
    </row>
    <row r="219" spans="1:16" s="141" customFormat="1" ht="13.2" outlineLevel="1">
      <c r="E219" s="279" t="s">
        <v>593</v>
      </c>
      <c r="F219" s="283" t="e">
        <f xml:space="preserve"> F217 * (1 - $F$218)</f>
        <v>#VALUE!</v>
      </c>
      <c r="G219" s="279" t="s">
        <v>116</v>
      </c>
    </row>
    <row r="221" spans="1:16" s="162" customFormat="1" ht="13.2">
      <c r="A221" s="166" t="s">
        <v>408</v>
      </c>
      <c r="B221" s="166"/>
      <c r="C221" s="153"/>
      <c r="D221" s="153"/>
      <c r="E221" s="155"/>
      <c r="F221" s="156"/>
      <c r="G221" s="156"/>
      <c r="H221" s="156"/>
      <c r="I221" s="157"/>
      <c r="J221" s="157"/>
      <c r="K221" s="157"/>
      <c r="L221" s="157"/>
      <c r="M221" s="157"/>
      <c r="N221" s="157"/>
      <c r="O221" s="157"/>
      <c r="P221" s="157"/>
    </row>
    <row r="222" spans="1:16" outlineLevel="1"/>
    <row r="223" spans="1:16" outlineLevel="1">
      <c r="C223" s="165" t="s">
        <v>539</v>
      </c>
      <c r="D223" s="141"/>
      <c r="E223" s="141"/>
      <c r="F223" s="167"/>
      <c r="G223" s="141"/>
      <c r="H223" s="141"/>
      <c r="I223" s="141"/>
      <c r="J223" s="141"/>
      <c r="K223" s="141"/>
      <c r="L223" s="141"/>
      <c r="M223" s="141"/>
      <c r="N223" s="141"/>
      <c r="O223" s="141"/>
      <c r="P223" s="141"/>
    </row>
    <row r="224" spans="1:16" outlineLevel="1">
      <c r="C224" s="141"/>
      <c r="D224" s="165"/>
      <c r="E224" s="141"/>
      <c r="F224" s="167"/>
      <c r="G224" s="141"/>
      <c r="H224" s="141"/>
      <c r="I224" s="141"/>
      <c r="J224" s="141"/>
      <c r="K224" s="141"/>
      <c r="L224" s="141"/>
      <c r="M224" s="141"/>
      <c r="N224" s="141"/>
      <c r="O224" s="141"/>
      <c r="P224" s="141"/>
    </row>
    <row r="225" spans="3:16" outlineLevel="1">
      <c r="C225" s="141"/>
      <c r="D225" s="165" t="s">
        <v>564</v>
      </c>
      <c r="E225" s="141"/>
      <c r="F225" s="209"/>
      <c r="G225" s="141"/>
      <c r="H225" s="141"/>
      <c r="I225" s="141"/>
      <c r="J225" s="141"/>
      <c r="K225" s="141"/>
      <c r="L225" s="141"/>
      <c r="M225" s="141"/>
      <c r="N225" s="141"/>
      <c r="O225" s="141"/>
      <c r="P225" s="141"/>
    </row>
    <row r="226" spans="3:16" outlineLevel="1">
      <c r="C226" s="141"/>
      <c r="D226" s="141"/>
      <c r="E226" s="186" t="str">
        <f>InpActive!E$156</f>
        <v>Business rates - Forecast - BIO - Real</v>
      </c>
      <c r="F226" s="186">
        <f>InpActive!F$156</f>
        <v>29.024745533594189</v>
      </c>
      <c r="G226" s="186" t="str">
        <f>InpActive!G$156</f>
        <v>£m</v>
      </c>
      <c r="H226" s="141"/>
      <c r="I226" s="141"/>
      <c r="J226" s="141"/>
      <c r="K226" s="141"/>
      <c r="L226" s="141"/>
      <c r="M226" s="141"/>
      <c r="N226" s="141"/>
      <c r="O226" s="141"/>
      <c r="P226" s="141"/>
    </row>
    <row r="227" spans="3:16" outlineLevel="1">
      <c r="C227" s="141"/>
      <c r="D227" s="141"/>
      <c r="E227" s="280" t="str">
        <f>InpActive!E$160</f>
        <v>Business Rates forecast profile - BIO</v>
      </c>
      <c r="F227" s="186">
        <f>InpActive!F$160</f>
        <v>0</v>
      </c>
      <c r="G227" s="280" t="str">
        <f>InpActive!G$160</f>
        <v>%</v>
      </c>
      <c r="H227" s="186">
        <f>InpActive!H$160</f>
        <v>0</v>
      </c>
      <c r="I227" s="169">
        <f>InpActive!I$160</f>
        <v>0</v>
      </c>
      <c r="J227" s="273">
        <f>InpActive!J$160</f>
        <v>0</v>
      </c>
      <c r="K227" s="273">
        <f>InpActive!K$160</f>
        <v>0.2</v>
      </c>
      <c r="L227" s="273">
        <f>InpActive!L$160</f>
        <v>0.2</v>
      </c>
      <c r="M227" s="273">
        <f>InpActive!M$160</f>
        <v>0.2</v>
      </c>
      <c r="N227" s="273">
        <f>InpActive!N$160</f>
        <v>0.2</v>
      </c>
      <c r="O227" s="273">
        <f>InpActive!O$160</f>
        <v>0.2</v>
      </c>
      <c r="P227" s="273">
        <f>InpActive!P$160</f>
        <v>0</v>
      </c>
    </row>
    <row r="228" spans="3:16" outlineLevel="1">
      <c r="C228" s="141"/>
      <c r="D228" s="141"/>
      <c r="E228" s="141" t="s">
        <v>574</v>
      </c>
      <c r="F228" s="209"/>
      <c r="G228" s="141" t="s">
        <v>403</v>
      </c>
      <c r="H228" s="172">
        <f xml:space="preserve"> SUM(J228:P228)</f>
        <v>29.024745533594189</v>
      </c>
      <c r="I228" s="141"/>
      <c r="J228" s="173">
        <f t="shared" ref="J228:P228" si="61" xml:space="preserve"> J227 * $F226</f>
        <v>0</v>
      </c>
      <c r="K228" s="173">
        <f t="shared" si="61"/>
        <v>5.8049491067188379</v>
      </c>
      <c r="L228" s="173">
        <f t="shared" si="61"/>
        <v>5.8049491067188379</v>
      </c>
      <c r="M228" s="173">
        <f t="shared" si="61"/>
        <v>5.8049491067188379</v>
      </c>
      <c r="N228" s="173">
        <f t="shared" si="61"/>
        <v>5.8049491067188379</v>
      </c>
      <c r="O228" s="173">
        <f t="shared" si="61"/>
        <v>5.8049491067188379</v>
      </c>
      <c r="P228" s="173">
        <f t="shared" si="61"/>
        <v>0</v>
      </c>
    </row>
    <row r="229" spans="3:16" outlineLevel="1">
      <c r="C229" s="141"/>
      <c r="D229" s="141"/>
      <c r="E229" s="141"/>
      <c r="F229" s="209"/>
      <c r="G229" s="141"/>
      <c r="H229" s="172"/>
      <c r="I229" s="168"/>
      <c r="J229" s="168"/>
      <c r="K229" s="168"/>
      <c r="L229" s="168"/>
      <c r="M229" s="168"/>
      <c r="N229" s="168"/>
      <c r="O229" s="168"/>
      <c r="P229" s="168"/>
    </row>
    <row r="230" spans="3:16" outlineLevel="1">
      <c r="C230" s="141"/>
      <c r="D230" s="141"/>
      <c r="E230" s="186" t="str">
        <f xml:space="preserve"> InpActive!E$158</f>
        <v>Business rates - Actual - BIO - Nominal</v>
      </c>
      <c r="F230" s="186">
        <f xml:space="preserve"> InpActive!F$158</f>
        <v>0</v>
      </c>
      <c r="G230" s="186" t="str">
        <f xml:space="preserve"> InpActive!G$158</f>
        <v>£m</v>
      </c>
      <c r="H230" s="186">
        <f xml:space="preserve"> InpActive!H$158</f>
        <v>0</v>
      </c>
      <c r="I230" s="169">
        <f xml:space="preserve"> InpActive!I$158</f>
        <v>0</v>
      </c>
      <c r="J230" s="169">
        <f xml:space="preserve"> InpActive!J$158</f>
        <v>0</v>
      </c>
      <c r="K230" s="169">
        <f xml:space="preserve"> InpActive!K$158</f>
        <v>5.8271471490031477</v>
      </c>
      <c r="L230" s="169">
        <f xml:space="preserve"> InpActive!L$158</f>
        <v>6.0349843651920603</v>
      </c>
      <c r="M230" s="169">
        <f xml:space="preserve"> InpActive!M$158</f>
        <v>5.5001664754660835</v>
      </c>
      <c r="N230" s="169">
        <f xml:space="preserve"> InpActive!N$158</f>
        <v>7.0777799999999989</v>
      </c>
      <c r="O230" s="169" t="str">
        <f xml:space="preserve"> InpActive!O$158</f>
        <v>["          ]</v>
      </c>
      <c r="P230" s="169">
        <f xml:space="preserve"> InpActive!P$158</f>
        <v>0</v>
      </c>
    </row>
    <row r="231" spans="3:16" outlineLevel="1">
      <c r="C231" s="141"/>
      <c r="D231" s="141"/>
      <c r="E231" s="171" t="str">
        <f>Index!E$43</f>
        <v>CPI(H): Fin year average - inflate from base year 2017-18 average - CALC</v>
      </c>
      <c r="F231" s="186">
        <f>Index!F$43</f>
        <v>0</v>
      </c>
      <c r="G231" s="171" t="str">
        <f>Index!G$43</f>
        <v>%</v>
      </c>
      <c r="H231" s="186">
        <f>Index!H$43</f>
        <v>0</v>
      </c>
      <c r="I231" s="169">
        <f>Index!I$43</f>
        <v>0</v>
      </c>
      <c r="J231" s="160">
        <f>Index!J$43</f>
        <v>1.0386214616983847</v>
      </c>
      <c r="K231" s="160">
        <f>Index!K$43</f>
        <v>1.0469374700143934</v>
      </c>
      <c r="L231" s="160">
        <f>Index!L$43</f>
        <v>1.0853990084759317</v>
      </c>
      <c r="M231" s="160">
        <f>Index!M$43</f>
        <v>1.1806332960179113</v>
      </c>
      <c r="N231" s="160">
        <f>Index!N$43</f>
        <v>1.2461218615064769</v>
      </c>
      <c r="O231" s="160">
        <f>Index!O$43</f>
        <v>1.2833839756916681</v>
      </c>
      <c r="P231" s="160">
        <f>Index!P$43</f>
        <v>1.3140892371661603</v>
      </c>
    </row>
    <row r="232" spans="3:16" outlineLevel="1">
      <c r="C232" s="141"/>
      <c r="D232" s="141"/>
      <c r="E232" s="141" t="s">
        <v>573</v>
      </c>
      <c r="F232" s="141"/>
      <c r="G232" s="141" t="s">
        <v>116</v>
      </c>
      <c r="H232" s="141"/>
      <c r="I232" s="141"/>
      <c r="J232" s="173">
        <f xml:space="preserve"> J230 / J231</f>
        <v>0</v>
      </c>
      <c r="K232" s="173">
        <f xml:space="preserve"> K230 / K231</f>
        <v>5.5658979794877679</v>
      </c>
      <c r="L232" s="173">
        <f t="shared" ref="L232" si="62" xml:space="preserve"> L230 / L231</f>
        <v>5.5601528268080074</v>
      </c>
      <c r="M232" s="173">
        <f t="shared" ref="M232" si="63" xml:space="preserve"> M230 / M231</f>
        <v>4.6586577678414391</v>
      </c>
      <c r="N232" s="173">
        <f t="shared" ref="N232" si="64" xml:space="preserve"> N230 / N231</f>
        <v>5.6798457828542084</v>
      </c>
      <c r="O232" s="173" t="e">
        <f t="shared" ref="O232" si="65" xml:space="preserve"> O230 / O231</f>
        <v>#VALUE!</v>
      </c>
      <c r="P232" s="173">
        <f t="shared" ref="P232" si="66" xml:space="preserve"> P230 / P231</f>
        <v>0</v>
      </c>
    </row>
    <row r="233" spans="3:16" outlineLevel="1">
      <c r="C233" s="141"/>
      <c r="D233" s="141"/>
      <c r="E233" s="141"/>
      <c r="F233" s="209"/>
      <c r="G233" s="141"/>
      <c r="H233" s="172"/>
      <c r="I233" s="168"/>
      <c r="J233" s="168"/>
      <c r="K233" s="168"/>
      <c r="L233" s="168"/>
      <c r="M233" s="168"/>
      <c r="N233" s="168"/>
      <c r="O233" s="168"/>
      <c r="P233" s="168"/>
    </row>
    <row r="234" spans="3:16" outlineLevel="1">
      <c r="C234" s="141"/>
      <c r="D234" s="165" t="s">
        <v>547</v>
      </c>
      <c r="E234" s="141"/>
      <c r="F234" s="209"/>
      <c r="G234" s="141"/>
      <c r="H234" s="141"/>
      <c r="I234" s="168"/>
      <c r="J234" s="141"/>
      <c r="K234" s="141"/>
      <c r="L234" s="141"/>
      <c r="M234" s="141"/>
      <c r="N234" s="141"/>
      <c r="O234" s="141"/>
      <c r="P234" s="141"/>
    </row>
    <row r="235" spans="3:16" outlineLevel="1">
      <c r="C235" s="141"/>
      <c r="D235" s="141"/>
      <c r="E235" s="209" t="str">
        <f xml:space="preserve"> E$232</f>
        <v>Business rates  - Outturn - BIO - Real</v>
      </c>
      <c r="F235" s="209">
        <f t="shared" ref="F235:P235" si="67" xml:space="preserve"> F$232</f>
        <v>0</v>
      </c>
      <c r="G235" s="209" t="str">
        <f t="shared" si="67"/>
        <v>£m</v>
      </c>
      <c r="H235" s="209">
        <f t="shared" si="67"/>
        <v>0</v>
      </c>
      <c r="I235" s="168">
        <f t="shared" si="67"/>
        <v>0</v>
      </c>
      <c r="J235" s="168">
        <f t="shared" si="67"/>
        <v>0</v>
      </c>
      <c r="K235" s="168">
        <f t="shared" si="67"/>
        <v>5.5658979794877679</v>
      </c>
      <c r="L235" s="168">
        <f t="shared" si="67"/>
        <v>5.5601528268080074</v>
      </c>
      <c r="M235" s="168">
        <f t="shared" si="67"/>
        <v>4.6586577678414391</v>
      </c>
      <c r="N235" s="168">
        <f t="shared" si="67"/>
        <v>5.6798457828542084</v>
      </c>
      <c r="O235" s="168" t="e">
        <f t="shared" si="67"/>
        <v>#VALUE!</v>
      </c>
      <c r="P235" s="168">
        <f t="shared" si="67"/>
        <v>0</v>
      </c>
    </row>
    <row r="236" spans="3:16" outlineLevel="1">
      <c r="C236" s="141"/>
      <c r="D236" s="141"/>
      <c r="E236" s="209" t="str">
        <f xml:space="preserve"> E$228</f>
        <v>Business rates - Forecast Profiled - BIO - Real</v>
      </c>
      <c r="F236" s="209">
        <f t="shared" ref="F236:P236" si="68" xml:space="preserve"> F$228</f>
        <v>0</v>
      </c>
      <c r="G236" s="209" t="str">
        <f t="shared" si="68"/>
        <v xml:space="preserve">£m </v>
      </c>
      <c r="H236" s="209">
        <f t="shared" si="68"/>
        <v>29.024745533594189</v>
      </c>
      <c r="I236" s="168">
        <f t="shared" si="68"/>
        <v>0</v>
      </c>
      <c r="J236" s="168">
        <f t="shared" si="68"/>
        <v>0</v>
      </c>
      <c r="K236" s="168">
        <f t="shared" si="68"/>
        <v>5.8049491067188379</v>
      </c>
      <c r="L236" s="168">
        <f t="shared" si="68"/>
        <v>5.8049491067188379</v>
      </c>
      <c r="M236" s="168">
        <f t="shared" si="68"/>
        <v>5.8049491067188379</v>
      </c>
      <c r="N236" s="168">
        <f t="shared" si="68"/>
        <v>5.8049491067188379</v>
      </c>
      <c r="O236" s="168">
        <f t="shared" si="68"/>
        <v>5.8049491067188379</v>
      </c>
      <c r="P236" s="168">
        <f t="shared" si="68"/>
        <v>0</v>
      </c>
    </row>
    <row r="237" spans="3:16" outlineLevel="1">
      <c r="C237" s="141"/>
      <c r="D237" s="141"/>
      <c r="E237" s="141" t="s">
        <v>575</v>
      </c>
      <c r="F237" s="167"/>
      <c r="G237" s="141" t="s">
        <v>116</v>
      </c>
      <c r="H237" s="172" t="e">
        <f xml:space="preserve"> SUM(J237:P237)</f>
        <v>#VALUE!</v>
      </c>
      <c r="I237" s="141"/>
      <c r="J237" s="172">
        <f t="shared" ref="J237:P237" si="69" xml:space="preserve"> J235 - J236</f>
        <v>0</v>
      </c>
      <c r="K237" s="172">
        <f t="shared" si="69"/>
        <v>-0.23905112723107003</v>
      </c>
      <c r="L237" s="172">
        <f t="shared" si="69"/>
        <v>-0.24479627991083053</v>
      </c>
      <c r="M237" s="172">
        <f t="shared" si="69"/>
        <v>-1.1462913388773988</v>
      </c>
      <c r="N237" s="172">
        <f t="shared" si="69"/>
        <v>-0.12510332386462952</v>
      </c>
      <c r="O237" s="172" t="e">
        <f t="shared" si="69"/>
        <v>#VALUE!</v>
      </c>
      <c r="P237" s="172">
        <f t="shared" si="69"/>
        <v>0</v>
      </c>
    </row>
    <row r="238" spans="3:16" outlineLevel="1">
      <c r="C238" s="141"/>
      <c r="D238" s="141"/>
      <c r="E238" s="141"/>
      <c r="F238" s="167"/>
      <c r="G238" s="141"/>
      <c r="H238" s="172"/>
      <c r="I238" s="141"/>
      <c r="J238" s="172"/>
      <c r="K238" s="172"/>
      <c r="L238" s="172"/>
      <c r="M238" s="172"/>
      <c r="N238" s="172"/>
      <c r="O238" s="172"/>
      <c r="P238" s="172"/>
    </row>
    <row r="239" spans="3:16" outlineLevel="1">
      <c r="C239" s="141"/>
      <c r="D239" s="165" t="s">
        <v>576</v>
      </c>
      <c r="E239" s="141"/>
      <c r="F239" s="167"/>
      <c r="G239" s="141"/>
      <c r="H239" s="172"/>
      <c r="I239" s="141"/>
      <c r="J239" s="172"/>
      <c r="K239" s="172"/>
      <c r="L239" s="172"/>
      <c r="M239" s="172"/>
      <c r="N239" s="172"/>
      <c r="O239" s="172"/>
      <c r="P239" s="172"/>
    </row>
    <row r="240" spans="3:16" outlineLevel="1">
      <c r="C240" s="141"/>
      <c r="D240" s="141"/>
      <c r="E240" s="209" t="str">
        <f t="shared" ref="E240:P240" si="70" xml:space="preserve"> E$237</f>
        <v>Variance between forecast and outturn business rates  - BIO - Real</v>
      </c>
      <c r="F240" s="209">
        <f t="shared" si="70"/>
        <v>0</v>
      </c>
      <c r="G240" s="209" t="str">
        <f t="shared" si="70"/>
        <v>£m</v>
      </c>
      <c r="H240" s="209" t="e">
        <f t="shared" si="70"/>
        <v>#VALUE!</v>
      </c>
      <c r="I240" s="168">
        <f t="shared" si="70"/>
        <v>0</v>
      </c>
      <c r="J240" s="168">
        <f t="shared" si="70"/>
        <v>0</v>
      </c>
      <c r="K240" s="168">
        <f t="shared" si="70"/>
        <v>-0.23905112723107003</v>
      </c>
      <c r="L240" s="168">
        <f t="shared" si="70"/>
        <v>-0.24479627991083053</v>
      </c>
      <c r="M240" s="168">
        <f t="shared" si="70"/>
        <v>-1.1462913388773988</v>
      </c>
      <c r="N240" s="168">
        <f t="shared" si="70"/>
        <v>-0.12510332386462952</v>
      </c>
      <c r="O240" s="168" t="e">
        <f t="shared" si="70"/>
        <v>#VALUE!</v>
      </c>
      <c r="P240" s="168">
        <f t="shared" si="70"/>
        <v>0</v>
      </c>
    </row>
    <row r="241" spans="3:16" outlineLevel="1">
      <c r="C241" s="141"/>
      <c r="D241" s="141"/>
      <c r="E241" s="300" t="str">
        <f>Bioresources!E$49</f>
        <v>Time value of money factor - BIO</v>
      </c>
      <c r="F241" s="300">
        <f>Bioresources!F$49</f>
        <v>0</v>
      </c>
      <c r="G241" s="300" t="str">
        <f>Bioresources!G$49</f>
        <v>Factor</v>
      </c>
      <c r="H241" s="300">
        <f>Bioresources!H$49</f>
        <v>0</v>
      </c>
      <c r="I241" s="300">
        <f>Bioresources!I$49</f>
        <v>0</v>
      </c>
      <c r="J241" s="300">
        <f>Bioresources!J$49</f>
        <v>1</v>
      </c>
      <c r="K241" s="300">
        <f>Bioresources!K$49</f>
        <v>1.122016155346969</v>
      </c>
      <c r="L241" s="300">
        <f>Bioresources!L$49</f>
        <v>1.0901828170879997</v>
      </c>
      <c r="M241" s="300">
        <f>Bioresources!M$49</f>
        <v>1.0592526399999997</v>
      </c>
      <c r="N241" s="300">
        <f>Bioresources!N$49</f>
        <v>1.0291999999999999</v>
      </c>
      <c r="O241" s="300">
        <f>Bioresources!O$49</f>
        <v>1</v>
      </c>
      <c r="P241" s="300">
        <f>Bioresources!P$49</f>
        <v>1</v>
      </c>
    </row>
    <row r="242" spans="3:16" outlineLevel="1">
      <c r="C242" s="141"/>
      <c r="D242" s="141"/>
      <c r="E242" s="141" t="s">
        <v>577</v>
      </c>
      <c r="F242" s="167"/>
      <c r="G242" s="141" t="s">
        <v>116</v>
      </c>
      <c r="H242" s="172" t="e">
        <f xml:space="preserve"> SUM(J242:P242)</f>
        <v>#VALUE!</v>
      </c>
      <c r="I242" s="172"/>
      <c r="J242" s="172">
        <f t="shared" ref="J242:P242" si="71" xml:space="preserve"> J240 * J241</f>
        <v>0</v>
      </c>
      <c r="K242" s="172">
        <f t="shared" si="71"/>
        <v>-0.2682192267071643</v>
      </c>
      <c r="L242" s="172">
        <f t="shared" si="71"/>
        <v>-0.26687269804585173</v>
      </c>
      <c r="M242" s="172">
        <f t="shared" si="71"/>
        <v>-1.214212126915019</v>
      </c>
      <c r="N242" s="172">
        <f t="shared" si="71"/>
        <v>-0.1287563409214767</v>
      </c>
      <c r="O242" s="172" t="e">
        <f t="shared" si="71"/>
        <v>#VALUE!</v>
      </c>
      <c r="P242" s="172">
        <f t="shared" si="71"/>
        <v>0</v>
      </c>
    </row>
    <row r="243" spans="3:16" outlineLevel="1">
      <c r="C243" s="141"/>
      <c r="D243" s="141"/>
      <c r="E243" s="141" t="s">
        <v>643</v>
      </c>
      <c r="F243" s="172" t="e">
        <f xml:space="preserve"> H$242</f>
        <v>#VALUE!</v>
      </c>
      <c r="G243" s="141" t="s">
        <v>116</v>
      </c>
      <c r="H243" s="141"/>
      <c r="I243" s="141"/>
      <c r="J243" s="141"/>
      <c r="K243" s="141"/>
      <c r="L243" s="141"/>
      <c r="M243" s="141"/>
      <c r="N243" s="141"/>
      <c r="O243" s="141"/>
      <c r="P243" s="141"/>
    </row>
    <row r="244" spans="3:16" outlineLevel="1">
      <c r="C244" s="141"/>
      <c r="D244" s="141"/>
      <c r="E244" s="141"/>
      <c r="F244" s="172"/>
      <c r="G244" s="141"/>
      <c r="H244" s="141"/>
      <c r="I244" s="141"/>
      <c r="J244" s="141"/>
      <c r="K244" s="141"/>
      <c r="L244" s="141"/>
      <c r="M244" s="141"/>
      <c r="N244" s="141"/>
      <c r="O244" s="141"/>
      <c r="P244" s="141"/>
    </row>
    <row r="245" spans="3:16" outlineLevel="1">
      <c r="C245" s="141"/>
      <c r="D245" s="165" t="s">
        <v>520</v>
      </c>
      <c r="E245" s="141"/>
      <c r="F245" s="141"/>
      <c r="G245" s="141"/>
      <c r="H245" s="141"/>
      <c r="I245" s="141"/>
      <c r="J245" s="141"/>
      <c r="K245" s="141"/>
      <c r="L245" s="141"/>
      <c r="M245" s="141"/>
      <c r="N245" s="141"/>
      <c r="O245" s="141"/>
      <c r="P245" s="141"/>
    </row>
    <row r="246" spans="3:16" outlineLevel="1">
      <c r="C246" s="141"/>
      <c r="D246" s="141"/>
      <c r="E246" s="142" t="str">
        <f xml:space="preserve"> InpActive!E$280</f>
        <v>Cost sharing rates Business rates - Overperformance</v>
      </c>
      <c r="F246" s="171">
        <f xml:space="preserve"> InpActive!F$280</f>
        <v>0.25</v>
      </c>
      <c r="G246" s="142" t="str">
        <f xml:space="preserve"> InpActive!G$280</f>
        <v>%</v>
      </c>
      <c r="H246" s="141"/>
      <c r="I246" s="141"/>
      <c r="J246" s="141"/>
      <c r="K246" s="141"/>
      <c r="L246" s="141"/>
      <c r="M246" s="141"/>
      <c r="N246" s="141"/>
      <c r="O246" s="141"/>
      <c r="P246" s="141"/>
    </row>
    <row r="247" spans="3:16" outlineLevel="1">
      <c r="C247" s="141"/>
      <c r="D247" s="141"/>
      <c r="E247" s="172" t="str">
        <f t="shared" ref="E247" si="72">E$243</f>
        <v>Adjustment for business rates for cost sharing - BIO - Real</v>
      </c>
      <c r="F247" s="172" t="e">
        <f>F$243</f>
        <v>#VALUE!</v>
      </c>
      <c r="G247" s="172" t="str">
        <f t="shared" ref="G247" si="73">G$243</f>
        <v>£m</v>
      </c>
      <c r="H247" s="141"/>
      <c r="I247" s="141"/>
      <c r="J247" s="141"/>
      <c r="K247" s="141"/>
      <c r="L247" s="141"/>
      <c r="M247" s="141"/>
      <c r="N247" s="141"/>
      <c r="O247" s="141"/>
      <c r="P247" s="141"/>
    </row>
    <row r="248" spans="3:16" outlineLevel="1">
      <c r="C248" s="141"/>
      <c r="D248" s="141"/>
      <c r="E248" s="141" t="s">
        <v>578</v>
      </c>
      <c r="F248" s="172" t="e">
        <f xml:space="preserve"> IF( F247 &lt; 0, $F$247 *  (1 - F246), 0)</f>
        <v>#VALUE!</v>
      </c>
      <c r="G248" s="173" t="s">
        <v>116</v>
      </c>
      <c r="H248" s="141"/>
      <c r="I248" s="141"/>
      <c r="J248" s="141"/>
      <c r="K248" s="141"/>
      <c r="L248" s="141"/>
      <c r="M248" s="141"/>
      <c r="N248" s="141"/>
      <c r="O248" s="141"/>
      <c r="P248" s="141"/>
    </row>
    <row r="249" spans="3:16" outlineLevel="1">
      <c r="C249" s="141"/>
      <c r="D249" s="141"/>
      <c r="E249" s="141"/>
      <c r="F249" s="281"/>
      <c r="G249" s="141"/>
      <c r="H249" s="141"/>
      <c r="I249" s="141"/>
      <c r="J249" s="141"/>
      <c r="K249" s="141"/>
      <c r="L249" s="141"/>
      <c r="M249" s="141"/>
      <c r="N249" s="141"/>
      <c r="O249" s="141"/>
      <c r="P249" s="141"/>
    </row>
    <row r="250" spans="3:16" outlineLevel="1">
      <c r="C250" s="141"/>
      <c r="D250" s="141"/>
      <c r="E250" s="142" t="str">
        <f xml:space="preserve"> InpActive!E$281</f>
        <v>Cost sharing rates Business rates - Underperformance</v>
      </c>
      <c r="F250" s="171">
        <f xml:space="preserve"> InpActive!F$281</f>
        <v>0.25</v>
      </c>
      <c r="G250" s="142" t="str">
        <f xml:space="preserve"> InpActive!G$281</f>
        <v>%</v>
      </c>
      <c r="H250" s="141"/>
      <c r="I250" s="141"/>
      <c r="J250" s="141"/>
      <c r="K250" s="141"/>
      <c r="L250" s="141"/>
      <c r="M250" s="141"/>
      <c r="N250" s="141"/>
      <c r="O250" s="141"/>
      <c r="P250" s="141"/>
    </row>
    <row r="251" spans="3:16" outlineLevel="1">
      <c r="C251" s="141"/>
      <c r="D251" s="141"/>
      <c r="E251" s="172" t="str">
        <f t="shared" ref="E251" si="74">E$243</f>
        <v>Adjustment for business rates for cost sharing - BIO - Real</v>
      </c>
      <c r="F251" s="172" t="e">
        <f>F$243</f>
        <v>#VALUE!</v>
      </c>
      <c r="G251" s="172" t="str">
        <f t="shared" ref="G251" si="75">G$243</f>
        <v>£m</v>
      </c>
      <c r="H251" s="141"/>
      <c r="I251" s="141"/>
      <c r="J251" s="141"/>
      <c r="K251" s="141"/>
      <c r="L251" s="141"/>
      <c r="M251" s="141"/>
      <c r="N251" s="141"/>
      <c r="O251" s="141"/>
      <c r="P251" s="141"/>
    </row>
    <row r="252" spans="3:16" outlineLevel="1">
      <c r="C252" s="141"/>
      <c r="D252" s="141"/>
      <c r="E252" s="141" t="s">
        <v>579</v>
      </c>
      <c r="F252" s="172" t="e">
        <f xml:space="preserve"> IF( F251 &gt; 0, $F$251 *  (1 - F250), 0)</f>
        <v>#VALUE!</v>
      </c>
      <c r="G252" s="173" t="s">
        <v>116</v>
      </c>
      <c r="H252" s="141"/>
      <c r="I252" s="141"/>
      <c r="J252" s="141"/>
      <c r="K252" s="141"/>
      <c r="L252" s="141"/>
      <c r="M252" s="141"/>
      <c r="N252" s="141"/>
      <c r="O252" s="141"/>
      <c r="P252" s="141"/>
    </row>
    <row r="253" spans="3:16" outlineLevel="1">
      <c r="C253" s="141"/>
      <c r="D253" s="141"/>
      <c r="E253" s="141"/>
      <c r="F253" s="281"/>
      <c r="G253" s="141"/>
      <c r="H253" s="141"/>
      <c r="I253" s="141"/>
      <c r="J253" s="141"/>
      <c r="K253" s="141"/>
      <c r="L253" s="141"/>
      <c r="M253" s="141"/>
      <c r="N253" s="141"/>
      <c r="O253" s="141"/>
      <c r="P253" s="141"/>
    </row>
    <row r="254" spans="3:16" outlineLevel="1">
      <c r="C254" s="141"/>
      <c r="D254" s="141"/>
      <c r="E254" s="141" t="str">
        <f xml:space="preserve"> E$248</f>
        <v>Business Rates Outperformance Adjustment - BIO - Real</v>
      </c>
      <c r="F254" s="209" t="e">
        <f t="shared" ref="F254:G254" si="76" xml:space="preserve"> F$248</f>
        <v>#VALUE!</v>
      </c>
      <c r="G254" s="141" t="str">
        <f t="shared" si="76"/>
        <v>£m</v>
      </c>
      <c r="H254" s="141"/>
      <c r="I254" s="141"/>
      <c r="J254" s="141"/>
      <c r="K254" s="141"/>
      <c r="L254" s="141"/>
      <c r="M254" s="141"/>
      <c r="N254" s="141"/>
      <c r="O254" s="141"/>
      <c r="P254" s="141"/>
    </row>
    <row r="255" spans="3:16" outlineLevel="1">
      <c r="C255" s="141"/>
      <c r="D255" s="141"/>
      <c r="E255" s="141" t="str">
        <f xml:space="preserve"> E$252</f>
        <v>Business Rates Underperformance Adjustment - BIO - Real</v>
      </c>
      <c r="F255" s="209" t="e">
        <f t="shared" ref="F255:G255" si="77" xml:space="preserve"> F$252</f>
        <v>#VALUE!</v>
      </c>
      <c r="G255" s="141" t="str">
        <f t="shared" si="77"/>
        <v>£m</v>
      </c>
      <c r="H255" s="141"/>
      <c r="I255" s="141"/>
      <c r="J255" s="141"/>
      <c r="K255" s="141"/>
      <c r="L255" s="141"/>
      <c r="M255" s="141"/>
      <c r="N255" s="141"/>
      <c r="O255" s="141"/>
      <c r="P255" s="141"/>
    </row>
    <row r="256" spans="3:16" outlineLevel="1">
      <c r="C256" s="141"/>
      <c r="D256" s="141"/>
      <c r="E256" s="279" t="s">
        <v>580</v>
      </c>
      <c r="F256" s="282" t="e">
        <f xml:space="preserve"> IF(F254 &lt;&gt; 0, F254, F255)</f>
        <v>#VALUE!</v>
      </c>
      <c r="G256" s="279" t="s">
        <v>116</v>
      </c>
      <c r="H256" s="141"/>
      <c r="I256" s="141"/>
      <c r="J256" s="141"/>
      <c r="K256" s="141"/>
      <c r="L256" s="141"/>
      <c r="M256" s="141"/>
      <c r="N256" s="141"/>
      <c r="O256" s="141"/>
      <c r="P256" s="141"/>
    </row>
    <row r="257" spans="1:7" outlineLevel="1">
      <c r="E257" s="141"/>
      <c r="F257" s="141"/>
      <c r="G257" s="141"/>
    </row>
    <row r="258" spans="1:7" outlineLevel="1">
      <c r="E258" s="141" t="str">
        <f xml:space="preserve"> E$256</f>
        <v>Active adjustment for business rates uncertainty mechanism - BIO - Real</v>
      </c>
      <c r="F258" s="209" t="e">
        <f t="shared" ref="F258:G258" si="78" xml:space="preserve"> F$256</f>
        <v>#VALUE!</v>
      </c>
      <c r="G258" s="141" t="str">
        <f t="shared" si="78"/>
        <v>£m</v>
      </c>
    </row>
    <row r="259" spans="1:7" outlineLevel="1">
      <c r="E259" s="280" t="str">
        <f>InpActive!E$162</f>
        <v>Weighted average PAYG rate - BIO</v>
      </c>
      <c r="F259" s="280">
        <f>InpActive!F$162</f>
        <v>0.54178536122835441</v>
      </c>
      <c r="G259" s="280" t="str">
        <f>InpActive!G$162</f>
        <v>%</v>
      </c>
    </row>
    <row r="260" spans="1:7" outlineLevel="1">
      <c r="E260" s="279" t="s">
        <v>581</v>
      </c>
      <c r="F260" s="283" t="e">
        <f xml:space="preserve"> F258 * $F$259</f>
        <v>#VALUE!</v>
      </c>
      <c r="G260" s="279" t="s">
        <v>116</v>
      </c>
    </row>
    <row r="261" spans="1:7" outlineLevel="1"/>
    <row r="262" spans="1:7" outlineLevel="1">
      <c r="E262" s="141" t="str">
        <f xml:space="preserve"> E$256</f>
        <v>Active adjustment for business rates uncertainty mechanism - BIO - Real</v>
      </c>
      <c r="F262" s="209" t="e">
        <f xml:space="preserve"> F$256</f>
        <v>#VALUE!</v>
      </c>
      <c r="G262" s="141" t="str">
        <f xml:space="preserve"> G$256</f>
        <v>£m</v>
      </c>
    </row>
    <row r="263" spans="1:7" outlineLevel="1">
      <c r="E263" s="280" t="str">
        <f>InpActive!E$162</f>
        <v>Weighted average PAYG rate - BIO</v>
      </c>
      <c r="F263" s="280">
        <f>InpActive!F$162</f>
        <v>0.54178536122835441</v>
      </c>
      <c r="G263" s="280" t="str">
        <f>InpActive!G$162</f>
        <v>%</v>
      </c>
    </row>
    <row r="264" spans="1:7" outlineLevel="1">
      <c r="E264" s="279" t="s">
        <v>582</v>
      </c>
      <c r="F264" s="283" t="e">
        <f xml:space="preserve"> F262 * (1 - $F$263)</f>
        <v>#VALUE!</v>
      </c>
      <c r="G264" s="279" t="s">
        <v>116</v>
      </c>
    </row>
    <row r="266" spans="1:7" s="176" customFormat="1" ht="13.2">
      <c r="A266" s="136" t="s">
        <v>32</v>
      </c>
    </row>
  </sheetData>
  <conditionalFormatting sqref="F3">
    <cfRule type="cellIs" dxfId="45" priority="1" stopIfTrue="1" operator="notEqual">
      <formula>0</formula>
    </cfRule>
    <cfRule type="cellIs" dxfId="44" priority="2" stopIfTrue="1" operator="equal">
      <formula>""</formula>
    </cfRule>
  </conditionalFormatting>
  <conditionalFormatting sqref="J4:P4">
    <cfRule type="cellIs" dxfId="43" priority="3" operator="equal">
      <formula>"Post-Fcst"</formula>
    </cfRule>
    <cfRule type="cellIs" dxfId="42" priority="4" operator="equal">
      <formula>"Forecast"</formula>
    </cfRule>
    <cfRule type="cellIs" dxfId="41" priority="5" operator="equal">
      <formula>"Pre Fcst"</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Header>&amp;L&amp;F        &amp;CSheet: &amp;A      &amp;ROFFICIAL</oddHeader>
    <oddFooter>&amp;LPrinted on &amp;D at &amp;T      &amp;CPage &amp;P of &amp;N         &amp;ROfwat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outlinePr summaryBelow="0" summaryRight="0"/>
    <pageSetUpPr fitToPage="1"/>
  </sheetPr>
  <dimension ref="A1:Q100"/>
  <sheetViews>
    <sheetView zoomScale="85" zoomScaleNormal="85" workbookViewId="0">
      <pane xSplit="9" ySplit="6" topLeftCell="J7" activePane="bottomRight" state="frozen"/>
      <selection pane="topRight"/>
      <selection pane="bottomLeft"/>
      <selection pane="bottomRight" activeCell="F95" sqref="F95"/>
    </sheetView>
  </sheetViews>
  <sheetFormatPr defaultColWidth="0" defaultRowHeight="13.8" outlineLevelRow="1"/>
  <cols>
    <col min="1" max="4" width="2" customWidth="1"/>
    <col min="5" max="5" width="78.09765625" customWidth="1"/>
    <col min="6" max="6" width="14.09765625" bestFit="1" customWidth="1"/>
    <col min="7" max="7" width="6.59765625" customWidth="1"/>
    <col min="8" max="8" width="9.5" bestFit="1" customWidth="1"/>
    <col min="9" max="9" width="2.09765625" customWidth="1"/>
    <col min="10" max="12" width="10.59765625" customWidth="1"/>
    <col min="13" max="15" width="9.59765625" customWidth="1"/>
    <col min="16" max="16" width="11" customWidth="1"/>
    <col min="17" max="16384" width="8.69921875" hidden="1"/>
  </cols>
  <sheetData>
    <row r="1" spans="1:16" ht="24.6">
      <c r="A1" s="1" t="str">
        <f ca="1" xml:space="preserve"> RIGHT(CELL("filename", $A$1), LEN(CELL("filename", $A$1)) - SEARCH("]", CELL("filename", $A$1)))</f>
        <v>Bioresources</v>
      </c>
      <c r="B1" s="1"/>
      <c r="C1" s="1"/>
      <c r="D1" s="1"/>
      <c r="E1" s="1"/>
      <c r="F1" s="1"/>
      <c r="G1" s="1"/>
      <c r="H1" s="1"/>
      <c r="I1" s="1"/>
      <c r="J1" s="1"/>
      <c r="K1" s="1"/>
      <c r="L1" s="1"/>
      <c r="M1" s="1"/>
      <c r="N1" s="1"/>
      <c r="O1" s="1"/>
      <c r="P1" s="1"/>
    </row>
    <row r="2" spans="1:16">
      <c r="A2" s="2"/>
      <c r="B2" s="3"/>
      <c r="C2" s="3"/>
      <c r="D2" s="4"/>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2"/>
      <c r="B3" s="3"/>
      <c r="C3" s="3"/>
      <c r="D3" s="4"/>
      <c r="E3" s="13" t="str">
        <f>Time!E$23</f>
        <v>Model Period END</v>
      </c>
      <c r="F3" s="16" t="e">
        <f>Check!F$8</f>
        <v>#VALUE!</v>
      </c>
      <c r="G3" s="14" t="s">
        <v>93</v>
      </c>
      <c r="H3" s="14"/>
      <c r="I3" s="14"/>
      <c r="J3" s="14">
        <f>Time!J$23</f>
        <v>43921</v>
      </c>
      <c r="K3" s="14">
        <f>Time!K$23</f>
        <v>44286</v>
      </c>
      <c r="L3" s="14">
        <f>Time!L$23</f>
        <v>44651</v>
      </c>
      <c r="M3" s="14">
        <f>Time!M$23</f>
        <v>45016</v>
      </c>
      <c r="N3" s="14">
        <f>Time!N$23</f>
        <v>45382</v>
      </c>
      <c r="O3" s="14">
        <f>Time!O$23</f>
        <v>45747</v>
      </c>
      <c r="P3" s="14">
        <f>Time!P$23</f>
        <v>46112</v>
      </c>
    </row>
    <row r="4" spans="1:16">
      <c r="A4" s="2"/>
      <c r="B4" s="3"/>
      <c r="C4" s="3"/>
      <c r="D4" s="4"/>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2"/>
      <c r="B5" s="3"/>
      <c r="C5" s="3"/>
      <c r="D5" s="4"/>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2"/>
      <c r="B6" s="3"/>
      <c r="C6" s="3"/>
      <c r="D6" s="4"/>
      <c r="E6" s="13" t="str">
        <f>Time!E$11</f>
        <v>Model column counter</v>
      </c>
      <c r="F6" s="19" t="s">
        <v>94</v>
      </c>
      <c r="G6" s="19" t="s">
        <v>95</v>
      </c>
      <c r="H6" s="19" t="s">
        <v>96</v>
      </c>
      <c r="I6" s="18"/>
      <c r="J6" s="18">
        <f>Time!J$11</f>
        <v>1</v>
      </c>
      <c r="K6" s="18">
        <f>Time!K$11</f>
        <v>2</v>
      </c>
      <c r="L6" s="18">
        <f>Time!L$11</f>
        <v>3</v>
      </c>
      <c r="M6" s="18">
        <f>Time!M$11</f>
        <v>4</v>
      </c>
      <c r="N6" s="18">
        <f>Time!N$11</f>
        <v>5</v>
      </c>
      <c r="O6" s="18">
        <f>Time!O$11</f>
        <v>6</v>
      </c>
      <c r="P6" s="18">
        <f>Time!P$11</f>
        <v>7</v>
      </c>
    </row>
    <row r="8" spans="1:16" s="162" customFormat="1" ht="13.2">
      <c r="A8" s="166" t="s">
        <v>408</v>
      </c>
      <c r="B8" s="153"/>
      <c r="C8" s="153"/>
      <c r="D8" s="154"/>
      <c r="E8" s="155"/>
      <c r="F8" s="156"/>
      <c r="G8" s="156"/>
      <c r="H8" s="156"/>
      <c r="I8" s="157"/>
      <c r="J8" s="157"/>
      <c r="K8" s="157"/>
      <c r="L8" s="157"/>
      <c r="M8" s="157"/>
      <c r="N8" s="157"/>
      <c r="O8" s="157"/>
      <c r="P8" s="157"/>
    </row>
    <row r="9" spans="1:16" s="141" customFormat="1" ht="13.2" outlineLevel="1">
      <c r="H9" s="173"/>
    </row>
    <row r="10" spans="1:16" s="141" customFormat="1" ht="13.2" outlineLevel="1">
      <c r="C10" s="165" t="s">
        <v>293</v>
      </c>
      <c r="D10" s="139"/>
      <c r="E10" s="139"/>
      <c r="F10" s="139"/>
      <c r="G10" s="139"/>
      <c r="H10" s="152"/>
      <c r="I10" s="139"/>
      <c r="J10" s="139"/>
      <c r="K10" s="139"/>
      <c r="L10" s="139"/>
      <c r="M10" s="139"/>
      <c r="N10" s="139"/>
      <c r="O10" s="139"/>
      <c r="P10" s="139"/>
    </row>
    <row r="11" spans="1:16" s="141" customFormat="1" ht="13.2" outlineLevel="1"/>
    <row r="12" spans="1:16" s="141" customFormat="1" ht="13.2" outlineLevel="1">
      <c r="D12" s="3" t="s">
        <v>294</v>
      </c>
    </row>
    <row r="13" spans="1:16" s="141" customFormat="1" ht="13.2" outlineLevel="1">
      <c r="E13" s="142" t="str">
        <f>InpActive!E$150</f>
        <v>Base Costs - BIO - Real</v>
      </c>
      <c r="F13" s="169">
        <f>InpActive!F$150</f>
        <v>356.54412172817723</v>
      </c>
      <c r="G13" s="142" t="str">
        <f>InpActive!G$150</f>
        <v>£m</v>
      </c>
    </row>
    <row r="14" spans="1:16" s="141" customFormat="1" ht="13.2" outlineLevel="1">
      <c r="E14" s="142" t="str">
        <f>InpActive!E$151</f>
        <v>WINEP / NEP ~ In-the-Round - BIO - Real</v>
      </c>
      <c r="F14" s="169">
        <f>InpActive!F$151</f>
        <v>0</v>
      </c>
      <c r="G14" s="142" t="str">
        <f>InpActive!G$151</f>
        <v>£m</v>
      </c>
    </row>
    <row r="15" spans="1:16" s="141" customFormat="1" ht="13.2" outlineLevel="1">
      <c r="E15" s="141" t="s">
        <v>409</v>
      </c>
      <c r="F15" s="168">
        <f xml:space="preserve"> SUM(F13:F14)</f>
        <v>356.54412172817723</v>
      </c>
      <c r="G15" s="141" t="s">
        <v>116</v>
      </c>
    </row>
    <row r="16" spans="1:16" s="141" customFormat="1" ht="13.2" outlineLevel="1">
      <c r="F16" s="168"/>
    </row>
    <row r="17" spans="4:16" s="141" customFormat="1" ht="13.2" outlineLevel="1">
      <c r="D17" s="3" t="s">
        <v>296</v>
      </c>
      <c r="F17" s="163"/>
    </row>
    <row r="18" spans="4:16" s="141" customFormat="1" ht="13.2" outlineLevel="1">
      <c r="D18" s="3"/>
      <c r="E18" s="142" t="str">
        <f>InpActive!E$153</f>
        <v>Opex Split Profile - Base costs - BIO</v>
      </c>
      <c r="F18" s="169">
        <f>InpActive!F$153</f>
        <v>0</v>
      </c>
      <c r="G18" s="142" t="str">
        <f>InpActive!G$153</f>
        <v>%</v>
      </c>
      <c r="H18" s="160">
        <f>InpActive!H$153</f>
        <v>0</v>
      </c>
      <c r="I18" s="169">
        <f>InpActive!I$153</f>
        <v>0</v>
      </c>
      <c r="J18" s="160">
        <f>InpActive!J$153</f>
        <v>0</v>
      </c>
      <c r="K18" s="160">
        <f>InpActive!K$153</f>
        <v>0.10958812583040754</v>
      </c>
      <c r="L18" s="160">
        <f>InpActive!L$153</f>
        <v>0.10902334585593493</v>
      </c>
      <c r="M18" s="160">
        <f>InpActive!M$153</f>
        <v>0.10838952497386962</v>
      </c>
      <c r="N18" s="160">
        <f>InpActive!N$153</f>
        <v>0.10698893760218592</v>
      </c>
      <c r="O18" s="160">
        <f>InpActive!O$153</f>
        <v>0.10700772506931837</v>
      </c>
      <c r="P18" s="160">
        <f>InpActive!P$153</f>
        <v>0</v>
      </c>
    </row>
    <row r="19" spans="4:16" s="141" customFormat="1" ht="13.2" outlineLevel="1">
      <c r="E19" s="142" t="str">
        <f>InpActive!E$154</f>
        <v>Capex Split Profile - Base costs - BIO</v>
      </c>
      <c r="F19" s="169">
        <f>InpActive!F$154</f>
        <v>0</v>
      </c>
      <c r="G19" s="142" t="str">
        <f>InpActive!G$154</f>
        <v>%</v>
      </c>
      <c r="H19" s="160">
        <f>InpActive!H$154</f>
        <v>0</v>
      </c>
      <c r="I19" s="169">
        <f>InpActive!I$154</f>
        <v>0</v>
      </c>
      <c r="J19" s="160">
        <f>InpActive!J$154</f>
        <v>0</v>
      </c>
      <c r="K19" s="160">
        <f>InpActive!K$154</f>
        <v>9.7106435420475923E-2</v>
      </c>
      <c r="L19" s="160">
        <f>InpActive!L$154</f>
        <v>0.10422744356255981</v>
      </c>
      <c r="M19" s="160">
        <f>InpActive!M$154</f>
        <v>9.1951381663656254E-2</v>
      </c>
      <c r="N19" s="160">
        <f>InpActive!N$154</f>
        <v>7.986177188249087E-2</v>
      </c>
      <c r="O19" s="160">
        <f>InpActive!O$154</f>
        <v>8.5855308139100917E-2</v>
      </c>
      <c r="P19" s="160">
        <f>InpActive!P$154</f>
        <v>0</v>
      </c>
    </row>
    <row r="20" spans="4:16" s="141" customFormat="1" ht="13.2" outlineLevel="1">
      <c r="E20" s="141" t="s">
        <v>410</v>
      </c>
      <c r="F20" s="163"/>
      <c r="G20" s="141" t="s">
        <v>119</v>
      </c>
      <c r="H20" s="174">
        <f xml:space="preserve"> SUM(J20:P20)</f>
        <v>1.0000000000000002</v>
      </c>
      <c r="J20" s="174">
        <f t="shared" ref="J20:P20" si="0" xml:space="preserve"> SUM(J18:J19)</f>
        <v>0</v>
      </c>
      <c r="K20" s="174">
        <f t="shared" si="0"/>
        <v>0.20669456125088348</v>
      </c>
      <c r="L20" s="174">
        <f t="shared" si="0"/>
        <v>0.21325078941849474</v>
      </c>
      <c r="M20" s="174">
        <f t="shared" si="0"/>
        <v>0.20034090663752588</v>
      </c>
      <c r="N20" s="174">
        <f t="shared" si="0"/>
        <v>0.1868507094846768</v>
      </c>
      <c r="O20" s="174">
        <f t="shared" si="0"/>
        <v>0.1928630332084193</v>
      </c>
      <c r="P20" s="174">
        <f t="shared" si="0"/>
        <v>0</v>
      </c>
    </row>
    <row r="21" spans="4:16" s="141" customFormat="1" ht="13.2" outlineLevel="1">
      <c r="E21" s="141" t="s">
        <v>411</v>
      </c>
      <c r="F21" s="174">
        <f>H$20</f>
        <v>1.0000000000000002</v>
      </c>
      <c r="G21" s="141" t="s">
        <v>119</v>
      </c>
      <c r="H21" s="170"/>
      <c r="J21" s="174"/>
      <c r="K21" s="174"/>
      <c r="L21" s="174"/>
      <c r="M21" s="174"/>
      <c r="N21" s="174"/>
      <c r="O21" s="174"/>
      <c r="P21" s="174"/>
    </row>
    <row r="22" spans="4:16" s="141" customFormat="1" ht="13.2" outlineLevel="1">
      <c r="F22" s="163"/>
    </row>
    <row r="23" spans="4:16" s="141" customFormat="1" ht="13.2" outlineLevel="1">
      <c r="E23" s="175" t="str">
        <f xml:space="preserve"> E$21</f>
        <v>Totex profile - 5 year percentage - BIO</v>
      </c>
      <c r="F23" s="175">
        <f xml:space="preserve"> F$21</f>
        <v>1.0000000000000002</v>
      </c>
      <c r="G23" s="175" t="str">
        <f xml:space="preserve"> G$21</f>
        <v>%</v>
      </c>
    </row>
    <row r="24" spans="4:16" s="141" customFormat="1" ht="13.2" outlineLevel="1">
      <c r="E24" s="141" t="s">
        <v>376</v>
      </c>
      <c r="F24" s="16">
        <f xml:space="preserve"> IF(OR($F$23 = 1, F23 = 0), 0, 1)</f>
        <v>0</v>
      </c>
      <c r="G24" s="141" t="s">
        <v>300</v>
      </c>
    </row>
    <row r="25" spans="4:16" s="141" customFormat="1" ht="13.2" outlineLevel="1">
      <c r="F25" s="163"/>
    </row>
    <row r="26" spans="4:16" s="141" customFormat="1" ht="13.2" outlineLevel="1">
      <c r="E26" s="172" t="str">
        <f xml:space="preserve"> E$15</f>
        <v>Totex available for wage indexation adjustment - BIO - Real</v>
      </c>
      <c r="F26" s="172">
        <f xml:space="preserve"> F$15</f>
        <v>356.54412172817723</v>
      </c>
      <c r="G26" s="172" t="str">
        <f xml:space="preserve"> G$15</f>
        <v>£m</v>
      </c>
    </row>
    <row r="27" spans="4:16" s="141" customFormat="1" ht="13.2" outlineLevel="1">
      <c r="E27" s="142" t="str">
        <f>Time!E$54</f>
        <v>Forecast Period Flag</v>
      </c>
      <c r="F27" s="169">
        <f>Time!F$54</f>
        <v>0</v>
      </c>
      <c r="G27" s="169" t="str">
        <f>Time!G$54</f>
        <v>flag</v>
      </c>
      <c r="H27" s="169">
        <f>Time!H$54</f>
        <v>5</v>
      </c>
      <c r="I27" s="169">
        <f>Time!I$54</f>
        <v>0</v>
      </c>
      <c r="J27" s="169">
        <f>Time!J$54</f>
        <v>0</v>
      </c>
      <c r="K27" s="169">
        <f>Time!K$54</f>
        <v>1</v>
      </c>
      <c r="L27" s="169">
        <f>Time!L$54</f>
        <v>1</v>
      </c>
      <c r="M27" s="169">
        <f>Time!M$54</f>
        <v>1</v>
      </c>
      <c r="N27" s="169">
        <f>Time!N$54</f>
        <v>1</v>
      </c>
      <c r="O27" s="169">
        <f>Time!O$54</f>
        <v>1</v>
      </c>
      <c r="P27" s="169">
        <f>Time!P$54</f>
        <v>0</v>
      </c>
    </row>
    <row r="28" spans="4:16" s="141" customFormat="1" ht="13.2" outlineLevel="1">
      <c r="E28" s="174" t="str">
        <f t="shared" ref="E28:P28" si="1" xml:space="preserve"> E$20</f>
        <v>Totex profile - BIO</v>
      </c>
      <c r="F28" s="168">
        <f t="shared" si="1"/>
        <v>0</v>
      </c>
      <c r="G28" s="174" t="str">
        <f t="shared" si="1"/>
        <v>%</v>
      </c>
      <c r="H28" s="174">
        <f t="shared" si="1"/>
        <v>1.0000000000000002</v>
      </c>
      <c r="I28" s="168">
        <f t="shared" si="1"/>
        <v>0</v>
      </c>
      <c r="J28" s="174">
        <f t="shared" si="1"/>
        <v>0</v>
      </c>
      <c r="K28" s="174">
        <f t="shared" si="1"/>
        <v>0.20669456125088348</v>
      </c>
      <c r="L28" s="174">
        <f t="shared" si="1"/>
        <v>0.21325078941849474</v>
      </c>
      <c r="M28" s="174">
        <f t="shared" si="1"/>
        <v>0.20034090663752588</v>
      </c>
      <c r="N28" s="174">
        <f t="shared" si="1"/>
        <v>0.1868507094846768</v>
      </c>
      <c r="O28" s="174">
        <f t="shared" si="1"/>
        <v>0.1928630332084193</v>
      </c>
      <c r="P28" s="174">
        <f t="shared" si="1"/>
        <v>0</v>
      </c>
    </row>
    <row r="29" spans="4:16" s="141" customFormat="1" ht="13.2" outlineLevel="1">
      <c r="E29" s="141" t="s">
        <v>412</v>
      </c>
      <c r="F29" s="163"/>
      <c r="G29" s="141" t="s">
        <v>116</v>
      </c>
      <c r="H29" s="168">
        <f xml:space="preserve"> SUM(J29:P29)</f>
        <v>356.54412172817734</v>
      </c>
      <c r="J29" s="168">
        <f t="shared" ref="J29:P29" si="2" xml:space="preserve"> IF(J27 = 1, J28 * $F26, 0)</f>
        <v>0</v>
      </c>
      <c r="K29" s="168">
        <f t="shared" si="2"/>
        <v>73.695730807187189</v>
      </c>
      <c r="L29" s="168">
        <f t="shared" si="2"/>
        <v>76.033315421057679</v>
      </c>
      <c r="M29" s="168">
        <f t="shared" si="2"/>
        <v>71.430372603303411</v>
      </c>
      <c r="N29" s="168">
        <f t="shared" si="2"/>
        <v>66.620522107500889</v>
      </c>
      <c r="O29" s="168">
        <f t="shared" si="2"/>
        <v>68.764180789128133</v>
      </c>
      <c r="P29" s="168">
        <f t="shared" si="2"/>
        <v>0</v>
      </c>
    </row>
    <row r="30" spans="4:16" s="141" customFormat="1" ht="13.2" outlineLevel="1">
      <c r="F30" s="163"/>
      <c r="H30" s="168"/>
    </row>
    <row r="31" spans="4:16" s="141" customFormat="1" ht="13.2" outlineLevel="1">
      <c r="D31" s="165" t="s">
        <v>302</v>
      </c>
      <c r="F31" s="163"/>
      <c r="H31" s="168"/>
    </row>
    <row r="32" spans="4:16" s="141" customFormat="1" ht="13.2" outlineLevel="1">
      <c r="E32" s="142" t="str">
        <f>InpActive!E$259</f>
        <v>Percentage totex linked to wage growth - BIO</v>
      </c>
      <c r="F32" s="171">
        <f>InpActive!F$259</f>
        <v>0.38600000000000001</v>
      </c>
      <c r="G32" s="171" t="str">
        <f>InpActive!G$259</f>
        <v>%</v>
      </c>
    </row>
    <row r="33" spans="4:16" s="141" customFormat="1" ht="13.2" outlineLevel="1">
      <c r="E33" s="168" t="str">
        <f t="shared" ref="E33:P33" si="3">E29</f>
        <v>Profiled Totex available for wage indexation adjustment - BIO - Real</v>
      </c>
      <c r="F33" s="168">
        <f t="shared" si="3"/>
        <v>0</v>
      </c>
      <c r="G33" s="168" t="str">
        <f t="shared" si="3"/>
        <v>£m</v>
      </c>
      <c r="H33" s="168">
        <f t="shared" si="3"/>
        <v>356.54412172817734</v>
      </c>
      <c r="I33" s="168">
        <f t="shared" si="3"/>
        <v>0</v>
      </c>
      <c r="J33" s="168">
        <f t="shared" si="3"/>
        <v>0</v>
      </c>
      <c r="K33" s="168">
        <f t="shared" si="3"/>
        <v>73.695730807187189</v>
      </c>
      <c r="L33" s="168">
        <f t="shared" si="3"/>
        <v>76.033315421057679</v>
      </c>
      <c r="M33" s="168">
        <f t="shared" si="3"/>
        <v>71.430372603303411</v>
      </c>
      <c r="N33" s="168">
        <f t="shared" si="3"/>
        <v>66.620522107500889</v>
      </c>
      <c r="O33" s="168">
        <f t="shared" si="3"/>
        <v>68.764180789128133</v>
      </c>
      <c r="P33" s="168">
        <f t="shared" si="3"/>
        <v>0</v>
      </c>
    </row>
    <row r="34" spans="4:16" s="141" customFormat="1" ht="13.2" outlineLevel="1">
      <c r="E34" s="168" t="s">
        <v>413</v>
      </c>
      <c r="F34" s="168"/>
      <c r="G34" s="168" t="s">
        <v>116</v>
      </c>
      <c r="H34" s="168">
        <f xml:space="preserve"> SUM(J34:P34)</f>
        <v>137.62603098707643</v>
      </c>
      <c r="I34" s="168"/>
      <c r="J34" s="168">
        <f t="shared" ref="J34:P34" si="4" xml:space="preserve"> J33 * $F32</f>
        <v>0</v>
      </c>
      <c r="K34" s="168">
        <f t="shared" si="4"/>
        <v>28.446552091574254</v>
      </c>
      <c r="L34" s="168">
        <f t="shared" si="4"/>
        <v>29.348859752528266</v>
      </c>
      <c r="M34" s="168">
        <f t="shared" si="4"/>
        <v>27.572123824875117</v>
      </c>
      <c r="N34" s="168">
        <f t="shared" si="4"/>
        <v>25.715521533495345</v>
      </c>
      <c r="O34" s="168">
        <f t="shared" si="4"/>
        <v>26.542973784603461</v>
      </c>
      <c r="P34" s="168">
        <f t="shared" si="4"/>
        <v>0</v>
      </c>
    </row>
    <row r="35" spans="4:16" s="141" customFormat="1" ht="13.2" outlineLevel="1">
      <c r="E35" s="168"/>
      <c r="F35" s="168"/>
      <c r="G35" s="168"/>
      <c r="H35" s="168"/>
      <c r="I35" s="168"/>
      <c r="J35" s="168"/>
      <c r="K35" s="168"/>
      <c r="L35" s="168"/>
      <c r="M35" s="168"/>
      <c r="N35" s="168"/>
      <c r="O35" s="168"/>
      <c r="P35" s="168"/>
    </row>
    <row r="36" spans="4:16" s="141" customFormat="1" ht="13.2" outlineLevel="1">
      <c r="D36" s="165" t="s">
        <v>304</v>
      </c>
      <c r="H36" s="168"/>
    </row>
    <row r="37" spans="4:16" s="141" customFormat="1" ht="13.2" outlineLevel="1">
      <c r="D37" s="165"/>
      <c r="E37" s="169" t="str">
        <f>Time!E$54</f>
        <v>Forecast Period Flag</v>
      </c>
      <c r="F37" s="169">
        <f>Time!F$54</f>
        <v>0</v>
      </c>
      <c r="G37" s="169" t="str">
        <f>Time!G$54</f>
        <v>flag</v>
      </c>
      <c r="H37" s="169">
        <f>Time!H$54</f>
        <v>5</v>
      </c>
      <c r="I37" s="169">
        <f>Time!I$54</f>
        <v>0</v>
      </c>
      <c r="J37" s="169">
        <f>Time!J$54</f>
        <v>0</v>
      </c>
      <c r="K37" s="169">
        <f>Time!K$54</f>
        <v>1</v>
      </c>
      <c r="L37" s="169">
        <f>Time!L$54</f>
        <v>1</v>
      </c>
      <c r="M37" s="169">
        <f>Time!M$54</f>
        <v>1</v>
      </c>
      <c r="N37" s="169">
        <f>Time!N$54</f>
        <v>1</v>
      </c>
      <c r="O37" s="169">
        <f>Time!O$54</f>
        <v>1</v>
      </c>
      <c r="P37" s="169">
        <f>Time!P$54</f>
        <v>0</v>
      </c>
    </row>
    <row r="38" spans="4:16" s="141" customFormat="1" ht="13.2" outlineLevel="1">
      <c r="E38" s="172" t="str">
        <f t="shared" ref="E38:P38" si="5" xml:space="preserve"> E$34</f>
        <v>Profiled Net totex available for wage adj - BIO - Real</v>
      </c>
      <c r="F38" s="172">
        <f t="shared" si="5"/>
        <v>0</v>
      </c>
      <c r="G38" s="172" t="str">
        <f t="shared" si="5"/>
        <v>£m</v>
      </c>
      <c r="H38" s="172">
        <f t="shared" si="5"/>
        <v>137.62603098707643</v>
      </c>
      <c r="I38" s="172">
        <f t="shared" si="5"/>
        <v>0</v>
      </c>
      <c r="J38" s="172">
        <f t="shared" si="5"/>
        <v>0</v>
      </c>
      <c r="K38" s="172">
        <f t="shared" si="5"/>
        <v>28.446552091574254</v>
      </c>
      <c r="L38" s="172">
        <f t="shared" si="5"/>
        <v>29.348859752528266</v>
      </c>
      <c r="M38" s="172">
        <f t="shared" si="5"/>
        <v>27.572123824875117</v>
      </c>
      <c r="N38" s="172">
        <f t="shared" si="5"/>
        <v>25.715521533495345</v>
      </c>
      <c r="O38" s="172">
        <f t="shared" si="5"/>
        <v>26.542973784603461</v>
      </c>
      <c r="P38" s="172">
        <f t="shared" si="5"/>
        <v>0</v>
      </c>
    </row>
    <row r="39" spans="4:16" s="141" customFormat="1" ht="13.2" outlineLevel="1">
      <c r="E39" s="172" t="str">
        <f xml:space="preserve"> 'Cost sharing calculations'!E$26</f>
        <v>Real adjustment factor for wages</v>
      </c>
      <c r="F39" s="172">
        <f xml:space="preserve"> 'Cost sharing calculations'!F$26</f>
        <v>0</v>
      </c>
      <c r="G39" s="172" t="str">
        <f xml:space="preserve"> 'Cost sharing calculations'!G$26</f>
        <v>%</v>
      </c>
      <c r="H39" s="211">
        <f xml:space="preserve"> 'Cost sharing calculations'!H$26</f>
        <v>0</v>
      </c>
      <c r="I39" s="172">
        <f xml:space="preserve"> 'Cost sharing calculations'!I$26</f>
        <v>0</v>
      </c>
      <c r="J39" s="174">
        <f xml:space="preserve"> 'Cost sharing calculations'!J$26</f>
        <v>0</v>
      </c>
      <c r="K39" s="174">
        <f xml:space="preserve"> 'Cost sharing calculations'!K$26</f>
        <v>1.0088717366571422</v>
      </c>
      <c r="L39" s="174">
        <f xml:space="preserve"> 'Cost sharing calculations'!L$26</f>
        <v>0.99546000675836432</v>
      </c>
      <c r="M39" s="174">
        <f xml:space="preserve"> 'Cost sharing calculations'!M$26</f>
        <v>0.97709431475246755</v>
      </c>
      <c r="N39" s="174">
        <f xml:space="preserve"> 'Cost sharing calculations'!N$26</f>
        <v>0.97709431475246755</v>
      </c>
      <c r="O39" s="174">
        <f xml:space="preserve"> 'Cost sharing calculations'!O$26</f>
        <v>0.97709431475246766</v>
      </c>
      <c r="P39" s="174">
        <f xml:space="preserve"> 'Cost sharing calculations'!P$26</f>
        <v>0</v>
      </c>
    </row>
    <row r="40" spans="4:16" s="141" customFormat="1" ht="13.2" outlineLevel="1">
      <c r="E40" s="141" t="s">
        <v>414</v>
      </c>
      <c r="F40" s="163"/>
      <c r="G40" s="141" t="s">
        <v>116</v>
      </c>
      <c r="H40" s="168">
        <f xml:space="preserve"> SUM(J40:P40)</f>
        <v>135.91658264590578</v>
      </c>
      <c r="I40" s="168"/>
      <c r="J40" s="168">
        <f t="shared" ref="J40:P40" si="6" xml:space="preserve"> IF(J37 = 1, J38 * J39, 0)</f>
        <v>0</v>
      </c>
      <c r="K40" s="168">
        <f t="shared" si="6"/>
        <v>28.698922410534379</v>
      </c>
      <c r="L40" s="168">
        <f t="shared" si="6"/>
        <v>29.215616127602075</v>
      </c>
      <c r="M40" s="168">
        <f t="shared" si="6"/>
        <v>26.940565434936538</v>
      </c>
      <c r="N40" s="168">
        <f t="shared" si="6"/>
        <v>25.126489891272957</v>
      </c>
      <c r="O40" s="168">
        <f t="shared" si="6"/>
        <v>25.934988781559831</v>
      </c>
      <c r="P40" s="168">
        <f t="shared" si="6"/>
        <v>0</v>
      </c>
    </row>
    <row r="41" spans="4:16" s="141" customFormat="1" ht="13.2" outlineLevel="1">
      <c r="F41" s="163"/>
      <c r="H41" s="168"/>
      <c r="I41" s="168"/>
      <c r="J41" s="168"/>
      <c r="K41" s="168"/>
      <c r="L41" s="168"/>
      <c r="M41" s="168"/>
      <c r="N41" s="168"/>
      <c r="O41" s="168"/>
      <c r="P41" s="168"/>
    </row>
    <row r="42" spans="4:16" s="141" customFormat="1" ht="13.2" outlineLevel="1">
      <c r="D42" s="165" t="s">
        <v>306</v>
      </c>
    </row>
    <row r="43" spans="4:16" s="141" customFormat="1" ht="13.2" outlineLevel="1">
      <c r="E43" s="168" t="str">
        <f t="shared" ref="E43:P43" si="7" xml:space="preserve"> E$40</f>
        <v>Profiled adjustment wage related totex - BIO - Real</v>
      </c>
      <c r="F43" s="168">
        <f t="shared" si="7"/>
        <v>0</v>
      </c>
      <c r="G43" s="168" t="str">
        <f t="shared" si="7"/>
        <v>£m</v>
      </c>
      <c r="H43" s="168">
        <f t="shared" si="7"/>
        <v>135.91658264590578</v>
      </c>
      <c r="I43" s="168">
        <f t="shared" si="7"/>
        <v>0</v>
      </c>
      <c r="J43" s="168">
        <f t="shared" si="7"/>
        <v>0</v>
      </c>
      <c r="K43" s="168">
        <f t="shared" si="7"/>
        <v>28.698922410534379</v>
      </c>
      <c r="L43" s="168">
        <f t="shared" si="7"/>
        <v>29.215616127602075</v>
      </c>
      <c r="M43" s="168">
        <f t="shared" si="7"/>
        <v>26.940565434936538</v>
      </c>
      <c r="N43" s="168">
        <f t="shared" si="7"/>
        <v>25.126489891272957</v>
      </c>
      <c r="O43" s="168">
        <f t="shared" si="7"/>
        <v>25.934988781559831</v>
      </c>
      <c r="P43" s="168">
        <f t="shared" si="7"/>
        <v>0</v>
      </c>
    </row>
    <row r="44" spans="4:16" s="141" customFormat="1" ht="13.2" outlineLevel="1">
      <c r="E44" s="172" t="str">
        <f t="shared" ref="E44:P44" si="8" xml:space="preserve"> E$34</f>
        <v>Profiled Net totex available for wage adj - BIO - Real</v>
      </c>
      <c r="F44" s="172">
        <f t="shared" si="8"/>
        <v>0</v>
      </c>
      <c r="G44" s="172" t="str">
        <f t="shared" si="8"/>
        <v>£m</v>
      </c>
      <c r="H44" s="172">
        <f t="shared" si="8"/>
        <v>137.62603098707643</v>
      </c>
      <c r="I44" s="172">
        <f t="shared" si="8"/>
        <v>0</v>
      </c>
      <c r="J44" s="172">
        <f t="shared" si="8"/>
        <v>0</v>
      </c>
      <c r="K44" s="172">
        <f t="shared" si="8"/>
        <v>28.446552091574254</v>
      </c>
      <c r="L44" s="172">
        <f t="shared" si="8"/>
        <v>29.348859752528266</v>
      </c>
      <c r="M44" s="172">
        <f t="shared" si="8"/>
        <v>27.572123824875117</v>
      </c>
      <c r="N44" s="172">
        <f t="shared" si="8"/>
        <v>25.715521533495345</v>
      </c>
      <c r="O44" s="172">
        <f t="shared" si="8"/>
        <v>26.542973784603461</v>
      </c>
      <c r="P44" s="172">
        <f t="shared" si="8"/>
        <v>0</v>
      </c>
    </row>
    <row r="45" spans="4:16" s="141" customFormat="1" ht="13.2" outlineLevel="1">
      <c r="E45" s="141" t="s">
        <v>415</v>
      </c>
      <c r="F45" s="196"/>
      <c r="G45" s="141" t="s">
        <v>116</v>
      </c>
      <c r="H45" s="172">
        <f xml:space="preserve"> SUM(J45:P45)</f>
        <v>-1.7094483411706634</v>
      </c>
      <c r="J45" s="196">
        <f t="shared" ref="J45:P45" si="9" xml:space="preserve"> J43 - J44</f>
        <v>0</v>
      </c>
      <c r="K45" s="196">
        <f t="shared" si="9"/>
        <v>0.25237031896012496</v>
      </c>
      <c r="L45" s="196">
        <f t="shared" si="9"/>
        <v>-0.13324362492619102</v>
      </c>
      <c r="M45" s="196">
        <f t="shared" si="9"/>
        <v>-0.63155838993857927</v>
      </c>
      <c r="N45" s="196">
        <f t="shared" si="9"/>
        <v>-0.58903164222238757</v>
      </c>
      <c r="O45" s="196">
        <f t="shared" si="9"/>
        <v>-0.60798500304363046</v>
      </c>
      <c r="P45" s="196">
        <f t="shared" si="9"/>
        <v>0</v>
      </c>
    </row>
    <row r="46" spans="4:16" s="141" customFormat="1" ht="13.2" outlineLevel="1">
      <c r="F46" s="196"/>
      <c r="H46" s="172"/>
      <c r="J46" s="196"/>
      <c r="K46" s="196"/>
      <c r="L46" s="196"/>
      <c r="M46" s="196"/>
      <c r="N46" s="196"/>
      <c r="O46" s="196"/>
      <c r="P46" s="196"/>
    </row>
    <row r="47" spans="4:16" s="141" customFormat="1" ht="13.2" outlineLevel="1">
      <c r="E47" s="199" t="str">
        <f xml:space="preserve"> InpActive!E$288</f>
        <v>Financing cost index</v>
      </c>
      <c r="F47" s="205">
        <f xml:space="preserve"> InpActive!F$288</f>
        <v>0</v>
      </c>
      <c r="G47" s="199" t="str">
        <f xml:space="preserve"> InpActive!G$288</f>
        <v>Index</v>
      </c>
      <c r="H47" s="205">
        <f xml:space="preserve"> InpActive!H$288</f>
        <v>0</v>
      </c>
      <c r="I47" s="205">
        <f xml:space="preserve"> InpActive!I$288</f>
        <v>0</v>
      </c>
      <c r="J47" s="205">
        <f xml:space="preserve"> InpActive!J$288</f>
        <v>0</v>
      </c>
      <c r="K47" s="205">
        <f xml:space="preserve"> InpActive!K$288</f>
        <v>4</v>
      </c>
      <c r="L47" s="205">
        <f xml:space="preserve"> InpActive!L$288</f>
        <v>3</v>
      </c>
      <c r="M47" s="205">
        <f xml:space="preserve"> InpActive!M$288</f>
        <v>2</v>
      </c>
      <c r="N47" s="205">
        <f xml:space="preserve"> InpActive!N$288</f>
        <v>1</v>
      </c>
      <c r="O47" s="205">
        <f xml:space="preserve"> InpActive!O$288</f>
        <v>0</v>
      </c>
      <c r="P47" s="205">
        <f xml:space="preserve"> InpActive!P$288</f>
        <v>0</v>
      </c>
    </row>
    <row r="48" spans="4:16" s="141" customFormat="1" ht="13.2" outlineLevel="1">
      <c r="E48" s="199" t="str">
        <f xml:space="preserve"> InpActive!E$293</f>
        <v>Real WACC CPIH Deflated - BIO</v>
      </c>
      <c r="F48" s="296">
        <f xml:space="preserve"> InpActive!F$293</f>
        <v>2.92E-2</v>
      </c>
      <c r="G48" s="199" t="str">
        <f xml:space="preserve"> InpActive!G$293</f>
        <v>%</v>
      </c>
      <c r="H48" s="199"/>
      <c r="I48" s="199"/>
      <c r="J48" s="199"/>
      <c r="K48" s="199"/>
      <c r="L48" s="199"/>
      <c r="M48" s="199"/>
      <c r="N48" s="199"/>
      <c r="O48" s="199"/>
      <c r="P48" s="199"/>
    </row>
    <row r="49" spans="3:17" s="141" customFormat="1" ht="13.2" outlineLevel="1">
      <c r="E49" s="297" t="s">
        <v>416</v>
      </c>
      <c r="F49" s="297"/>
      <c r="G49" s="297" t="s">
        <v>323</v>
      </c>
      <c r="H49" s="297"/>
      <c r="I49" s="297"/>
      <c r="J49" s="298">
        <f t="shared" ref="J49:P49" si="10">(1+$F48) ^ J47</f>
        <v>1</v>
      </c>
      <c r="K49" s="298">
        <f t="shared" si="10"/>
        <v>1.122016155346969</v>
      </c>
      <c r="L49" s="298">
        <f t="shared" si="10"/>
        <v>1.0901828170879997</v>
      </c>
      <c r="M49" s="298">
        <f t="shared" si="10"/>
        <v>1.0592526399999997</v>
      </c>
      <c r="N49" s="298">
        <f t="shared" si="10"/>
        <v>1.0291999999999999</v>
      </c>
      <c r="O49" s="298">
        <f t="shared" si="10"/>
        <v>1</v>
      </c>
      <c r="P49" s="298">
        <f t="shared" si="10"/>
        <v>1</v>
      </c>
    </row>
    <row r="50" spans="3:17" s="141" customFormat="1" ht="13.2" outlineLevel="1">
      <c r="F50" s="196"/>
      <c r="H50" s="172"/>
      <c r="J50" s="196"/>
      <c r="K50" s="196"/>
      <c r="L50" s="196"/>
      <c r="M50" s="196"/>
      <c r="N50" s="196"/>
      <c r="O50" s="196"/>
      <c r="P50" s="196"/>
    </row>
    <row r="51" spans="3:17" s="141" customFormat="1" ht="13.2" outlineLevel="1">
      <c r="D51" s="165" t="s">
        <v>308</v>
      </c>
      <c r="F51" s="213"/>
      <c r="H51" s="172"/>
      <c r="J51" s="196"/>
      <c r="K51" s="196"/>
      <c r="L51" s="196"/>
      <c r="M51" s="196"/>
      <c r="N51" s="196"/>
      <c r="O51" s="196"/>
      <c r="P51" s="196"/>
    </row>
    <row r="52" spans="3:17" s="141" customFormat="1" ht="13.2" outlineLevel="1">
      <c r="E52" s="209" t="str">
        <f t="shared" ref="E52:P52" si="11" xml:space="preserve"> E$45</f>
        <v>Variance to forecast totex for wage adjustment- BIO</v>
      </c>
      <c r="F52" s="209">
        <f t="shared" si="11"/>
        <v>0</v>
      </c>
      <c r="G52" s="209" t="str">
        <f t="shared" si="11"/>
        <v>£m</v>
      </c>
      <c r="H52" s="209">
        <f t="shared" si="11"/>
        <v>-1.7094483411706634</v>
      </c>
      <c r="I52" s="209">
        <f t="shared" si="11"/>
        <v>0</v>
      </c>
      <c r="J52" s="209">
        <f t="shared" si="11"/>
        <v>0</v>
      </c>
      <c r="K52" s="209">
        <f t="shared" si="11"/>
        <v>0.25237031896012496</v>
      </c>
      <c r="L52" s="209">
        <f t="shared" si="11"/>
        <v>-0.13324362492619102</v>
      </c>
      <c r="M52" s="209">
        <f t="shared" si="11"/>
        <v>-0.63155838993857927</v>
      </c>
      <c r="N52" s="209">
        <f t="shared" si="11"/>
        <v>-0.58903164222238757</v>
      </c>
      <c r="O52" s="209">
        <f t="shared" si="11"/>
        <v>-0.60798500304363046</v>
      </c>
      <c r="P52" s="209">
        <f t="shared" si="11"/>
        <v>0</v>
      </c>
    </row>
    <row r="53" spans="3:17" s="141" customFormat="1" ht="13.2" outlineLevel="1">
      <c r="E53" s="200" t="str">
        <f t="shared" ref="E53:P53" si="12">E49</f>
        <v>Time value of money factor - BIO</v>
      </c>
      <c r="F53" s="209">
        <f t="shared" si="12"/>
        <v>0</v>
      </c>
      <c r="G53" s="200" t="str">
        <f t="shared" si="12"/>
        <v>Factor</v>
      </c>
      <c r="H53" s="200">
        <f t="shared" si="12"/>
        <v>0</v>
      </c>
      <c r="I53" s="200">
        <f t="shared" si="12"/>
        <v>0</v>
      </c>
      <c r="J53" s="201">
        <f t="shared" si="12"/>
        <v>1</v>
      </c>
      <c r="K53" s="201">
        <f t="shared" si="12"/>
        <v>1.122016155346969</v>
      </c>
      <c r="L53" s="201">
        <f t="shared" si="12"/>
        <v>1.0901828170879997</v>
      </c>
      <c r="M53" s="201">
        <f t="shared" si="12"/>
        <v>1.0592526399999997</v>
      </c>
      <c r="N53" s="201">
        <f t="shared" si="12"/>
        <v>1.0291999999999999</v>
      </c>
      <c r="O53" s="201">
        <f t="shared" si="12"/>
        <v>1</v>
      </c>
      <c r="P53" s="201">
        <f t="shared" si="12"/>
        <v>1</v>
      </c>
    </row>
    <row r="54" spans="3:17" s="141" customFormat="1" ht="13.2" outlineLevel="1">
      <c r="E54" s="141" t="s">
        <v>417</v>
      </c>
      <c r="F54" s="202"/>
      <c r="G54" s="141" t="s">
        <v>116</v>
      </c>
      <c r="H54" s="172">
        <f xml:space="preserve"> SUM(J54:P54)</f>
        <v>-1.7452925964532251</v>
      </c>
      <c r="J54" s="172">
        <f t="shared" ref="J54:P54" si="13" xml:space="preserve"> J52*J53</f>
        <v>0</v>
      </c>
      <c r="K54" s="172">
        <f t="shared" si="13"/>
        <v>0.28316357500332767</v>
      </c>
      <c r="L54" s="172">
        <f t="shared" si="13"/>
        <v>-0.14525991038105174</v>
      </c>
      <c r="M54" s="172">
        <f t="shared" si="13"/>
        <v>-0.66897989185658935</v>
      </c>
      <c r="N54" s="172">
        <f t="shared" si="13"/>
        <v>-0.60623136617528128</v>
      </c>
      <c r="O54" s="172">
        <f t="shared" si="13"/>
        <v>-0.60798500304363046</v>
      </c>
      <c r="P54" s="172">
        <f t="shared" si="13"/>
        <v>0</v>
      </c>
    </row>
    <row r="55" spans="3:17" s="141" customFormat="1" ht="13.2" outlineLevel="1">
      <c r="E55" s="279" t="s">
        <v>418</v>
      </c>
      <c r="F55" s="299">
        <f xml:space="preserve"> H54</f>
        <v>-1.7452925964532251</v>
      </c>
      <c r="G55" s="279" t="s">
        <v>116</v>
      </c>
      <c r="H55" s="172"/>
      <c r="J55" s="172"/>
      <c r="K55" s="172"/>
      <c r="L55" s="172"/>
      <c r="M55" s="172"/>
      <c r="N55" s="172"/>
      <c r="O55" s="172"/>
      <c r="P55" s="172"/>
    </row>
    <row r="56" spans="3:17" s="141" customFormat="1" ht="13.2" outlineLevel="1">
      <c r="E56" s="279"/>
      <c r="F56" s="299"/>
      <c r="G56" s="279"/>
      <c r="H56" s="172"/>
      <c r="J56" s="172"/>
      <c r="K56" s="172"/>
      <c r="L56" s="172"/>
      <c r="M56" s="172"/>
      <c r="N56" s="172"/>
      <c r="O56" s="172"/>
      <c r="P56" s="172"/>
    </row>
    <row r="57" spans="3:17" s="141" customFormat="1" ht="13.2" outlineLevel="1">
      <c r="E57" s="279"/>
      <c r="F57" s="299"/>
      <c r="G57" s="279"/>
      <c r="H57" s="172"/>
      <c r="J57" s="172"/>
      <c r="K57" s="172"/>
      <c r="L57" s="172"/>
      <c r="M57" s="172"/>
      <c r="N57" s="172"/>
      <c r="O57" s="172"/>
      <c r="P57" s="172"/>
    </row>
    <row r="58" spans="3:17" s="141" customFormat="1" ht="13.2" outlineLevel="1">
      <c r="C58" s="165" t="s">
        <v>661</v>
      </c>
      <c r="E58" s="279"/>
      <c r="F58" s="299"/>
      <c r="G58" s="279"/>
      <c r="H58" s="172"/>
      <c r="J58" s="172"/>
      <c r="K58" s="172"/>
      <c r="L58" s="172"/>
      <c r="M58" s="172"/>
      <c r="N58" s="172"/>
      <c r="O58" s="172"/>
      <c r="P58" s="172"/>
    </row>
    <row r="59" spans="3:17" s="141" customFormat="1" ht="13.2" outlineLevel="1">
      <c r="E59" s="279"/>
      <c r="F59" s="299"/>
      <c r="G59" s="279"/>
      <c r="H59" s="172"/>
      <c r="J59" s="172"/>
      <c r="K59" s="172"/>
      <c r="L59" s="172"/>
      <c r="M59" s="172"/>
      <c r="N59" s="172"/>
      <c r="O59" s="172"/>
      <c r="P59" s="172"/>
    </row>
    <row r="60" spans="3:17" s="141" customFormat="1" ht="13.2" outlineLevel="1">
      <c r="E60" s="186" t="str">
        <f>InpActive!E$170</f>
        <v>Performance related pay recovery mechanism adjustment  - BIO - Nominal (Neg)</v>
      </c>
      <c r="F60" s="186">
        <f>InpActive!F$170</f>
        <v>0</v>
      </c>
      <c r="G60" s="186" t="str">
        <f>InpActive!G$170</f>
        <v>£m</v>
      </c>
      <c r="H60" s="186">
        <f>InpActive!H$170</f>
        <v>0</v>
      </c>
      <c r="I60" s="186">
        <f>InpActive!I$170</f>
        <v>0</v>
      </c>
      <c r="J60" s="186">
        <f>InpActive!J$170</f>
        <v>0</v>
      </c>
      <c r="K60" s="186">
        <f>InpActive!K$170</f>
        <v>0</v>
      </c>
      <c r="L60" s="186">
        <f>InpActive!L$170</f>
        <v>0</v>
      </c>
      <c r="M60" s="186">
        <f>InpActive!M$170</f>
        <v>0</v>
      </c>
      <c r="N60" s="186">
        <f>InpActive!N$170</f>
        <v>0</v>
      </c>
      <c r="O60" s="186">
        <f>InpActive!O$170</f>
        <v>0</v>
      </c>
      <c r="P60" s="186">
        <f>InpActive!P$170</f>
        <v>0</v>
      </c>
      <c r="Q60" s="172"/>
    </row>
    <row r="61" spans="3:17" s="141" customFormat="1" ht="13.2" outlineLevel="1">
      <c r="E61" s="171" t="str">
        <f>Index!E$43</f>
        <v>CPI(H): Fin year average - inflate from base year 2017-18 average - CALC</v>
      </c>
      <c r="F61" s="186">
        <f>Index!F$43</f>
        <v>0</v>
      </c>
      <c r="G61" s="171" t="str">
        <f>Index!G$43</f>
        <v>%</v>
      </c>
      <c r="H61" s="186">
        <f>Index!H$43</f>
        <v>0</v>
      </c>
      <c r="I61" s="169">
        <f>Index!I$43</f>
        <v>0</v>
      </c>
      <c r="J61" s="160">
        <f>Index!J$43</f>
        <v>1.0386214616983847</v>
      </c>
      <c r="K61" s="160">
        <f>Index!K$43</f>
        <v>1.0469374700143934</v>
      </c>
      <c r="L61" s="160">
        <f>Index!L$43</f>
        <v>1.0853990084759317</v>
      </c>
      <c r="M61" s="160">
        <f>Index!M$43</f>
        <v>1.1806332960179113</v>
      </c>
      <c r="N61" s="160">
        <f>Index!N$43</f>
        <v>1.2461218615064769</v>
      </c>
      <c r="O61" s="160">
        <f>Index!O$43</f>
        <v>1.2833839756916681</v>
      </c>
      <c r="P61" s="160">
        <f>Index!P$43</f>
        <v>1.3140892371661603</v>
      </c>
      <c r="Q61" s="172"/>
    </row>
    <row r="62" spans="3:17" s="141" customFormat="1" ht="13.2" outlineLevel="1">
      <c r="E62" s="141" t="s">
        <v>659</v>
      </c>
      <c r="G62" s="141" t="s">
        <v>116</v>
      </c>
      <c r="H62" s="173">
        <f>SUM(K62:O62)</f>
        <v>0</v>
      </c>
      <c r="J62" s="173">
        <f xml:space="preserve"> J60 / J61</f>
        <v>0</v>
      </c>
      <c r="K62" s="173">
        <f xml:space="preserve"> K60 / K61</f>
        <v>0</v>
      </c>
      <c r="L62" s="173">
        <f t="shared" ref="L62:P62" si="14" xml:space="preserve"> L60 / L61</f>
        <v>0</v>
      </c>
      <c r="M62" s="173">
        <f t="shared" si="14"/>
        <v>0</v>
      </c>
      <c r="N62" s="173">
        <f t="shared" si="14"/>
        <v>0</v>
      </c>
      <c r="O62" s="173">
        <f t="shared" si="14"/>
        <v>0</v>
      </c>
      <c r="P62" s="173">
        <f t="shared" si="14"/>
        <v>0</v>
      </c>
      <c r="Q62" s="172"/>
    </row>
    <row r="63" spans="3:17" s="141" customFormat="1" ht="13.2" outlineLevel="1">
      <c r="E63" s="141" t="s">
        <v>660</v>
      </c>
      <c r="F63" s="168">
        <f>H62</f>
        <v>0</v>
      </c>
      <c r="G63" s="141" t="s">
        <v>116</v>
      </c>
      <c r="J63" s="173"/>
      <c r="K63" s="173"/>
      <c r="L63" s="173"/>
      <c r="M63" s="173"/>
      <c r="N63" s="173"/>
      <c r="O63" s="173"/>
      <c r="P63" s="173"/>
    </row>
    <row r="64" spans="3:17" s="141" customFormat="1" ht="13.2" outlineLevel="1">
      <c r="E64" s="279"/>
      <c r="F64" s="299"/>
      <c r="G64" s="279"/>
      <c r="H64" s="172"/>
      <c r="J64" s="172"/>
      <c r="K64" s="172"/>
      <c r="L64" s="172"/>
      <c r="M64" s="172"/>
      <c r="N64" s="172"/>
      <c r="O64" s="172"/>
      <c r="P64" s="172"/>
    </row>
    <row r="65" spans="3:17" s="141" customFormat="1" ht="13.2" outlineLevel="1">
      <c r="C65" s="165" t="s">
        <v>491</v>
      </c>
      <c r="E65" s="279"/>
      <c r="F65" s="299"/>
      <c r="G65" s="279"/>
      <c r="H65" s="172"/>
      <c r="J65" s="172"/>
      <c r="K65" s="172"/>
      <c r="L65" s="172"/>
      <c r="M65" s="172"/>
      <c r="N65" s="172"/>
      <c r="O65" s="172"/>
      <c r="P65" s="172"/>
    </row>
    <row r="66" spans="3:17" s="141" customFormat="1" ht="13.2" outlineLevel="1">
      <c r="E66" s="279"/>
      <c r="F66" s="299"/>
      <c r="G66" s="279"/>
      <c r="H66" s="172"/>
      <c r="J66" s="172"/>
      <c r="K66" s="172"/>
      <c r="L66" s="172"/>
      <c r="M66" s="172"/>
      <c r="N66" s="172"/>
      <c r="O66" s="172"/>
      <c r="P66" s="172"/>
    </row>
    <row r="67" spans="3:17" s="141" customFormat="1" ht="13.2" outlineLevel="1">
      <c r="E67" s="186" t="str">
        <f>InpActive!E$165</f>
        <v>Actuals for CMA excluded items - BIO - nominal</v>
      </c>
      <c r="F67" s="186">
        <f>InpActive!F$165</f>
        <v>0</v>
      </c>
      <c r="G67" s="186" t="str">
        <f>InpActive!G$165</f>
        <v>£m</v>
      </c>
      <c r="H67" s="186">
        <f>InpActive!H$165</f>
        <v>0</v>
      </c>
      <c r="I67" s="186">
        <f>InpActive!I$165</f>
        <v>0</v>
      </c>
      <c r="J67" s="186">
        <f>InpActive!J$165</f>
        <v>0</v>
      </c>
      <c r="K67" s="186">
        <f>InpActive!K$165</f>
        <v>0</v>
      </c>
      <c r="L67" s="186">
        <f>InpActive!L$165</f>
        <v>0</v>
      </c>
      <c r="M67" s="186">
        <f>InpActive!M$165</f>
        <v>0</v>
      </c>
      <c r="N67" s="186">
        <f>InpActive!N$165</f>
        <v>0</v>
      </c>
      <c r="O67" s="186">
        <f>InpActive!O$165</f>
        <v>0</v>
      </c>
      <c r="P67" s="186">
        <f>InpActive!P$165</f>
        <v>0</v>
      </c>
      <c r="Q67" s="172"/>
    </row>
    <row r="68" spans="3:17" s="141" customFormat="1" ht="13.2" outlineLevel="1">
      <c r="E68" s="171" t="str">
        <f>Index!E$43</f>
        <v>CPI(H): Fin year average - inflate from base year 2017-18 average - CALC</v>
      </c>
      <c r="F68" s="186">
        <f>Index!F$43</f>
        <v>0</v>
      </c>
      <c r="G68" s="171" t="str">
        <f>Index!G$43</f>
        <v>%</v>
      </c>
      <c r="H68" s="186">
        <f>Index!H$43</f>
        <v>0</v>
      </c>
      <c r="I68" s="169">
        <f>Index!I$43</f>
        <v>0</v>
      </c>
      <c r="J68" s="160">
        <f>Index!J$43</f>
        <v>1.0386214616983847</v>
      </c>
      <c r="K68" s="160">
        <f>Index!K$43</f>
        <v>1.0469374700143934</v>
      </c>
      <c r="L68" s="160">
        <f>Index!L$43</f>
        <v>1.0853990084759317</v>
      </c>
      <c r="M68" s="160">
        <f>Index!M$43</f>
        <v>1.1806332960179113</v>
      </c>
      <c r="N68" s="160">
        <f>Index!N$43</f>
        <v>1.2461218615064769</v>
      </c>
      <c r="O68" s="160">
        <f>Index!O$43</f>
        <v>1.2833839756916681</v>
      </c>
      <c r="P68" s="160">
        <f>Index!P$43</f>
        <v>1.3140892371661603</v>
      </c>
      <c r="Q68" s="172"/>
    </row>
    <row r="69" spans="3:17" s="141" customFormat="1" ht="13.2" outlineLevel="1">
      <c r="E69" s="141" t="s">
        <v>511</v>
      </c>
      <c r="G69" s="141" t="s">
        <v>116</v>
      </c>
      <c r="J69" s="173">
        <f xml:space="preserve"> J67 / J68</f>
        <v>0</v>
      </c>
      <c r="K69" s="173">
        <f xml:space="preserve"> K67 / K68</f>
        <v>0</v>
      </c>
      <c r="L69" s="173">
        <f t="shared" ref="L69:P69" si="15" xml:space="preserve"> L67 / L68</f>
        <v>0</v>
      </c>
      <c r="M69" s="173">
        <f t="shared" si="15"/>
        <v>0</v>
      </c>
      <c r="N69" s="173">
        <f t="shared" si="15"/>
        <v>0</v>
      </c>
      <c r="O69" s="173">
        <f t="shared" si="15"/>
        <v>0</v>
      </c>
      <c r="P69" s="173">
        <f t="shared" si="15"/>
        <v>0</v>
      </c>
      <c r="Q69" s="172"/>
    </row>
    <row r="70" spans="3:17" s="141" customFormat="1" ht="13.2" outlineLevel="1">
      <c r="Q70" s="172"/>
    </row>
    <row r="71" spans="3:17" s="141" customFormat="1" ht="13.2" outlineLevel="1">
      <c r="E71" s="186" t="str">
        <f>InpActive!E$166</f>
        <v>Allowance for CMA excluded items - BIO - real</v>
      </c>
      <c r="F71" s="186">
        <f>InpActive!F$166</f>
        <v>0</v>
      </c>
      <c r="G71" s="186" t="str">
        <f>InpActive!G$166</f>
        <v>£m</v>
      </c>
      <c r="H71" s="186">
        <f>InpActive!H$166</f>
        <v>0</v>
      </c>
      <c r="I71" s="186">
        <f>InpActive!I$166</f>
        <v>0</v>
      </c>
      <c r="J71" s="186">
        <f>InpActive!J$166</f>
        <v>0</v>
      </c>
      <c r="K71" s="186">
        <f>InpActive!K$166</f>
        <v>0</v>
      </c>
      <c r="L71" s="186">
        <f>InpActive!L$166</f>
        <v>0</v>
      </c>
      <c r="M71" s="186">
        <f>InpActive!M$166</f>
        <v>0</v>
      </c>
      <c r="N71" s="186">
        <f>InpActive!N$166</f>
        <v>0</v>
      </c>
      <c r="O71" s="186">
        <f>InpActive!O$166</f>
        <v>0</v>
      </c>
      <c r="P71" s="186">
        <f>InpActive!P$166</f>
        <v>0</v>
      </c>
      <c r="Q71" s="172"/>
    </row>
    <row r="72" spans="3:17" s="141" customFormat="1" ht="13.2" outlineLevel="1">
      <c r="E72" s="168" t="str">
        <f>E69</f>
        <v>Actuals for CMA excluded items - BIO - real</v>
      </c>
      <c r="F72" s="168">
        <f t="shared" ref="F72:J72" si="16">F69</f>
        <v>0</v>
      </c>
      <c r="G72" s="168" t="str">
        <f t="shared" si="16"/>
        <v>£m</v>
      </c>
      <c r="H72" s="168">
        <f t="shared" si="16"/>
        <v>0</v>
      </c>
      <c r="I72" s="168">
        <f t="shared" si="16"/>
        <v>0</v>
      </c>
      <c r="J72" s="168">
        <f t="shared" si="16"/>
        <v>0</v>
      </c>
      <c r="K72" s="168">
        <f>K69</f>
        <v>0</v>
      </c>
      <c r="L72" s="168">
        <f t="shared" ref="L72:P72" si="17">L69</f>
        <v>0</v>
      </c>
      <c r="M72" s="168">
        <f t="shared" si="17"/>
        <v>0</v>
      </c>
      <c r="N72" s="168">
        <f t="shared" si="17"/>
        <v>0</v>
      </c>
      <c r="O72" s="168">
        <f t="shared" si="17"/>
        <v>0</v>
      </c>
      <c r="P72" s="168">
        <f t="shared" si="17"/>
        <v>0</v>
      </c>
      <c r="Q72" s="172"/>
    </row>
    <row r="73" spans="3:17" s="141" customFormat="1" ht="13.2" outlineLevel="1">
      <c r="E73" s="168" t="s">
        <v>512</v>
      </c>
      <c r="F73" s="168"/>
      <c r="G73" s="168" t="s">
        <v>116</v>
      </c>
      <c r="H73" s="168">
        <f xml:space="preserve"> SUM(J73:P73)</f>
        <v>0</v>
      </c>
      <c r="I73" s="168"/>
      <c r="J73" s="168">
        <f t="shared" ref="J73" si="18">J72-J71</f>
        <v>0</v>
      </c>
      <c r="K73" s="168">
        <f>K72-K71</f>
        <v>0</v>
      </c>
      <c r="L73" s="168">
        <f t="shared" ref="L73:P73" si="19">L72-L71</f>
        <v>0</v>
      </c>
      <c r="M73" s="168">
        <f t="shared" si="19"/>
        <v>0</v>
      </c>
      <c r="N73" s="168">
        <f t="shared" si="19"/>
        <v>0</v>
      </c>
      <c r="O73" s="168">
        <f t="shared" si="19"/>
        <v>0</v>
      </c>
      <c r="P73" s="168">
        <f t="shared" si="19"/>
        <v>0</v>
      </c>
      <c r="Q73" s="172"/>
    </row>
    <row r="74" spans="3:17" s="141" customFormat="1" ht="13.2" outlineLevel="1">
      <c r="E74" s="143"/>
      <c r="F74" s="177"/>
      <c r="G74" s="143"/>
      <c r="Q74" s="172"/>
    </row>
    <row r="75" spans="3:17" s="141" customFormat="1" ht="13.2" outlineLevel="1">
      <c r="E75" s="305" t="str">
        <f>E$73</f>
        <v>Variance to allowances for CMA excluded items - BIO</v>
      </c>
      <c r="F75" s="305">
        <f t="shared" ref="F75:P75" si="20">F$73</f>
        <v>0</v>
      </c>
      <c r="G75" s="305" t="str">
        <f t="shared" si="20"/>
        <v>£m</v>
      </c>
      <c r="H75" s="305">
        <f t="shared" si="20"/>
        <v>0</v>
      </c>
      <c r="I75" s="305">
        <f t="shared" si="20"/>
        <v>0</v>
      </c>
      <c r="J75" s="305">
        <f t="shared" si="20"/>
        <v>0</v>
      </c>
      <c r="K75" s="305">
        <f>K$73</f>
        <v>0</v>
      </c>
      <c r="L75" s="305">
        <f t="shared" si="20"/>
        <v>0</v>
      </c>
      <c r="M75" s="305">
        <f t="shared" si="20"/>
        <v>0</v>
      </c>
      <c r="N75" s="305">
        <f t="shared" si="20"/>
        <v>0</v>
      </c>
      <c r="O75" s="305">
        <f t="shared" si="20"/>
        <v>0</v>
      </c>
      <c r="P75" s="305">
        <f t="shared" si="20"/>
        <v>0</v>
      </c>
      <c r="Q75" s="172"/>
    </row>
    <row r="76" spans="3:17" s="141" customFormat="1" ht="13.2" outlineLevel="1">
      <c r="E76" s="209" t="str">
        <f>E$49</f>
        <v>Time value of money factor - BIO</v>
      </c>
      <c r="F76" s="209">
        <f t="shared" ref="F76:P76" si="21">F$49</f>
        <v>0</v>
      </c>
      <c r="G76" s="209" t="str">
        <f t="shared" si="21"/>
        <v>Factor</v>
      </c>
      <c r="H76" s="209">
        <f t="shared" si="21"/>
        <v>0</v>
      </c>
      <c r="I76" s="209">
        <f t="shared" si="21"/>
        <v>0</v>
      </c>
      <c r="J76" s="209">
        <f t="shared" si="21"/>
        <v>1</v>
      </c>
      <c r="K76" s="209">
        <f t="shared" si="21"/>
        <v>1.122016155346969</v>
      </c>
      <c r="L76" s="209">
        <f t="shared" si="21"/>
        <v>1.0901828170879997</v>
      </c>
      <c r="M76" s="209">
        <f t="shared" si="21"/>
        <v>1.0592526399999997</v>
      </c>
      <c r="N76" s="209">
        <f t="shared" si="21"/>
        <v>1.0291999999999999</v>
      </c>
      <c r="O76" s="209">
        <f t="shared" si="21"/>
        <v>1</v>
      </c>
      <c r="P76" s="209">
        <f t="shared" si="21"/>
        <v>1</v>
      </c>
      <c r="Q76" s="172"/>
    </row>
    <row r="77" spans="3:17" s="141" customFormat="1" ht="13.2" outlineLevel="1">
      <c r="E77" s="141" t="s">
        <v>644</v>
      </c>
      <c r="F77" s="172"/>
      <c r="G77" s="141" t="s">
        <v>116</v>
      </c>
      <c r="H77" s="172">
        <f xml:space="preserve"> SUM(J77:P77)</f>
        <v>0</v>
      </c>
      <c r="J77" s="172">
        <f t="shared" ref="J77:P77" si="22" xml:space="preserve"> J75 * J76</f>
        <v>0</v>
      </c>
      <c r="K77" s="172">
        <f xml:space="preserve"> K75 * K76</f>
        <v>0</v>
      </c>
      <c r="L77" s="172">
        <f t="shared" si="22"/>
        <v>0</v>
      </c>
      <c r="M77" s="172">
        <f t="shared" si="22"/>
        <v>0</v>
      </c>
      <c r="N77" s="172">
        <f t="shared" si="22"/>
        <v>0</v>
      </c>
      <c r="O77" s="172">
        <f t="shared" si="22"/>
        <v>0</v>
      </c>
      <c r="P77" s="172">
        <f t="shared" si="22"/>
        <v>0</v>
      </c>
      <c r="Q77" s="172"/>
    </row>
    <row r="78" spans="3:17" s="141" customFormat="1" ht="13.2" outlineLevel="1">
      <c r="E78" s="141" t="s">
        <v>513</v>
      </c>
      <c r="F78" s="172">
        <f xml:space="preserve"> $H77</f>
        <v>0</v>
      </c>
      <c r="G78" s="143" t="s">
        <v>116</v>
      </c>
      <c r="Q78" s="172"/>
    </row>
    <row r="79" spans="3:17" s="141" customFormat="1" ht="13.2" outlineLevel="1">
      <c r="E79" s="279"/>
      <c r="F79" s="198"/>
      <c r="G79" s="279"/>
      <c r="Q79" s="172"/>
    </row>
    <row r="80" spans="3:17" s="141" customFormat="1" ht="13.2" outlineLevel="1">
      <c r="E80" s="143" t="str">
        <f>E78</f>
        <v>Total variance to allowances for CMA excluded items - BIO - real</v>
      </c>
      <c r="F80" s="172">
        <f>F78</f>
        <v>0</v>
      </c>
      <c r="G80" s="143" t="str">
        <f t="shared" ref="G80" si="23">G78</f>
        <v>£m</v>
      </c>
      <c r="Q80" s="172"/>
    </row>
    <row r="81" spans="5:17" s="141" customFormat="1" ht="13.2" outlineLevel="1">
      <c r="E81" s="142" t="str">
        <f>InpActive!E167</f>
        <v>CMA excluded items sharing rate - BIO - real</v>
      </c>
      <c r="F81" s="171">
        <f>InpActive!F167</f>
        <v>0</v>
      </c>
      <c r="G81" s="142" t="str">
        <f>InpActive!G167</f>
        <v>%</v>
      </c>
      <c r="Q81" s="172"/>
    </row>
    <row r="82" spans="5:17" s="141" customFormat="1" ht="13.2" outlineLevel="1">
      <c r="E82" s="143" t="s">
        <v>645</v>
      </c>
      <c r="F82" s="167">
        <f>(F80* F81)</f>
        <v>0</v>
      </c>
      <c r="G82" s="143" t="s">
        <v>116</v>
      </c>
      <c r="Q82" s="172"/>
    </row>
    <row r="83" spans="5:17" s="141" customFormat="1" ht="13.2" outlineLevel="1">
      <c r="E83" s="143"/>
      <c r="F83" s="167"/>
      <c r="G83" s="143"/>
      <c r="Q83" s="172"/>
    </row>
    <row r="84" spans="5:17" s="141" customFormat="1" ht="13.2" outlineLevel="1">
      <c r="E84" s="143" t="str">
        <f>E55</f>
        <v>Total adjustment for wage related totex - BIO - Real</v>
      </c>
      <c r="F84" s="196">
        <f>F55</f>
        <v>-1.7452925964532251</v>
      </c>
      <c r="G84" s="143" t="str">
        <f>G55</f>
        <v>£m</v>
      </c>
      <c r="Q84" s="172"/>
    </row>
    <row r="85" spans="5:17" s="141" customFormat="1" ht="13.2" outlineLevel="1">
      <c r="E85" s="143" t="str">
        <f>E82</f>
        <v>Allowable adjustment for CMA excluded items - BIO - Real</v>
      </c>
      <c r="F85" s="196">
        <f t="shared" ref="F85:G85" si="24">F82</f>
        <v>0</v>
      </c>
      <c r="G85" s="143" t="str">
        <f t="shared" si="24"/>
        <v>£m</v>
      </c>
      <c r="Q85" s="172"/>
    </row>
    <row r="86" spans="5:17" s="141" customFormat="1" ht="13.2" outlineLevel="1">
      <c r="E86" s="143" t="str">
        <f t="shared" ref="E86:G86" si="25">E63</f>
        <v>Total Performance related pay recovery mechanism adjustment  - BIO - real</v>
      </c>
      <c r="F86" s="196">
        <f t="shared" si="25"/>
        <v>0</v>
      </c>
      <c r="G86" s="143" t="str">
        <f t="shared" si="25"/>
        <v>£m</v>
      </c>
      <c r="Q86" s="172"/>
    </row>
    <row r="87" spans="5:17" s="141" customFormat="1" ht="13.2" outlineLevel="1">
      <c r="E87" s="143" t="s">
        <v>598</v>
      </c>
      <c r="F87" s="168">
        <f xml:space="preserve"> SUM(F84:F85) + F86</f>
        <v>-1.7452925964532251</v>
      </c>
      <c r="G87" s="143" t="s">
        <v>116</v>
      </c>
      <c r="Q87" s="172"/>
    </row>
    <row r="88" spans="5:17" s="141" customFormat="1" ht="13.2" outlineLevel="1">
      <c r="E88" s="143"/>
      <c r="F88" s="167"/>
      <c r="G88" s="143"/>
      <c r="Q88" s="172"/>
    </row>
    <row r="89" spans="5:17" s="141" customFormat="1" ht="13.2" outlineLevel="1">
      <c r="E89" s="143" t="str">
        <f>E87</f>
        <v>Total adjustment for cost sharing - BIO - Real</v>
      </c>
      <c r="F89" s="143">
        <f t="shared" ref="F89:G89" si="26">F87</f>
        <v>-1.7452925964532251</v>
      </c>
      <c r="G89" s="143" t="str">
        <f t="shared" si="26"/>
        <v>£m</v>
      </c>
      <c r="Q89" s="172"/>
    </row>
    <row r="90" spans="5:17" s="141" customFormat="1" ht="13.2" outlineLevel="1">
      <c r="E90" s="280" t="str">
        <f>InpActive!E162</f>
        <v>Weighted average PAYG rate - BIO</v>
      </c>
      <c r="F90" s="171">
        <f>InpActive!F162</f>
        <v>0.54178536122835441</v>
      </c>
      <c r="G90" s="280" t="str">
        <f>InpActive!G162</f>
        <v>%</v>
      </c>
      <c r="Q90" s="172"/>
    </row>
    <row r="91" spans="5:17" s="141" customFormat="1" ht="13.2" outlineLevel="1">
      <c r="E91" s="279" t="s">
        <v>599</v>
      </c>
      <c r="F91" s="283">
        <f xml:space="preserve"> F90 * F89</f>
        <v>-0.94557397981858315</v>
      </c>
      <c r="G91" s="279" t="s">
        <v>116</v>
      </c>
      <c r="Q91" s="172"/>
    </row>
    <row r="92" spans="5:17" s="141" customFormat="1" ht="13.2" outlineLevel="1">
      <c r="E92" s="143"/>
      <c r="F92" s="167"/>
      <c r="G92" s="143"/>
      <c r="Q92" s="172"/>
    </row>
    <row r="93" spans="5:17" s="141" customFormat="1" ht="13.2" outlineLevel="1">
      <c r="E93" s="143" t="str">
        <f>E87</f>
        <v>Total adjustment for cost sharing - BIO - Real</v>
      </c>
      <c r="F93" s="143">
        <f>F87</f>
        <v>-1.7452925964532251</v>
      </c>
      <c r="G93" s="143" t="str">
        <f>G87</f>
        <v>£m</v>
      </c>
      <c r="Q93" s="172"/>
    </row>
    <row r="94" spans="5:17" s="141" customFormat="1" ht="13.2" outlineLevel="1">
      <c r="E94" s="280" t="str">
        <f>InpActive!E162</f>
        <v>Weighted average PAYG rate - BIO</v>
      </c>
      <c r="F94" s="171">
        <f>InpActive!F162</f>
        <v>0.54178536122835441</v>
      </c>
      <c r="G94" s="280" t="str">
        <f>InpActive!G162</f>
        <v>%</v>
      </c>
      <c r="Q94" s="172"/>
    </row>
    <row r="95" spans="5:17" s="141" customFormat="1" ht="13.2" outlineLevel="1">
      <c r="E95" s="279" t="s">
        <v>600</v>
      </c>
      <c r="F95" s="283">
        <f xml:space="preserve"> F93 * (1 - F94)</f>
        <v>-0.79971861663464194</v>
      </c>
      <c r="G95" s="279" t="s">
        <v>116</v>
      </c>
      <c r="Q95" s="172"/>
    </row>
    <row r="96" spans="5:17" s="141" customFormat="1" ht="13.2" outlineLevel="1">
      <c r="E96" s="143"/>
      <c r="F96" s="167"/>
      <c r="G96" s="143"/>
      <c r="Q96" s="172"/>
    </row>
    <row r="97" spans="1:17" s="141" customFormat="1" ht="13.2" outlineLevel="1">
      <c r="E97" s="279"/>
      <c r="F97" s="299"/>
      <c r="G97" s="279"/>
      <c r="H97" s="172"/>
      <c r="J97" s="172"/>
      <c r="K97" s="172"/>
      <c r="L97" s="172"/>
      <c r="M97" s="172"/>
      <c r="N97" s="172"/>
      <c r="O97" s="172"/>
      <c r="P97" s="172"/>
      <c r="Q97" s="172"/>
    </row>
    <row r="98" spans="1:17" s="141" customFormat="1" ht="13.2" outlineLevel="1">
      <c r="E98" s="279"/>
      <c r="F98" s="299"/>
      <c r="G98" s="279"/>
      <c r="H98" s="172"/>
      <c r="J98" s="172"/>
      <c r="K98" s="172"/>
      <c r="L98" s="172"/>
      <c r="M98" s="172"/>
      <c r="N98" s="172"/>
      <c r="O98" s="172"/>
      <c r="P98" s="172"/>
      <c r="Q98" s="172"/>
    </row>
    <row r="100" spans="1:17" s="176" customFormat="1" ht="13.2">
      <c r="A100" s="136" t="s">
        <v>32</v>
      </c>
    </row>
  </sheetData>
  <conditionalFormatting sqref="F3">
    <cfRule type="cellIs" dxfId="40" priority="3" stopIfTrue="1" operator="notEqual">
      <formula>0</formula>
    </cfRule>
    <cfRule type="cellIs" dxfId="39" priority="4" stopIfTrue="1" operator="equal">
      <formula>""</formula>
    </cfRule>
  </conditionalFormatting>
  <conditionalFormatting sqref="J4:P4">
    <cfRule type="cellIs" dxfId="38" priority="5" operator="equal">
      <formula>"Post-Fcst"</formula>
    </cfRule>
    <cfRule type="cellIs" dxfId="37" priority="6" operator="equal">
      <formula>"Forecast"</formula>
    </cfRule>
    <cfRule type="cellIs" dxfId="36" priority="7" operator="equal">
      <formula>"Pre Fcst"</formula>
    </cfRule>
  </conditionalFormatting>
  <conditionalFormatting sqref="F24">
    <cfRule type="cellIs" dxfId="35" priority="1" stopIfTrue="1" operator="notEqual">
      <formula>0</formula>
    </cfRule>
    <cfRule type="cellIs" dxfId="34" priority="2" stopIfTrue="1" operator="equal">
      <formula>""</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Header>&amp;L&amp;F        &amp;CSheet: &amp;A      &amp;ROFFICIAL</oddHeader>
    <oddFooter>&amp;LPrinted on &amp;D at &amp;T      &amp;CPage &amp;P of &amp;N         &amp;ROfwat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outlinePr summaryBelow="0" summaryRight="0"/>
  </sheetPr>
  <dimension ref="A1:P127"/>
  <sheetViews>
    <sheetView zoomScale="90" zoomScaleNormal="90" workbookViewId="0">
      <pane xSplit="9" ySplit="6" topLeftCell="J7" activePane="bottomRight" state="frozen"/>
      <selection pane="topRight" activeCell="J1" sqref="J1"/>
      <selection pane="bottomLeft" activeCell="A7" sqref="A7"/>
      <selection pane="bottomRight"/>
    </sheetView>
  </sheetViews>
  <sheetFormatPr defaultColWidth="0" defaultRowHeight="13.8" outlineLevelRow="2"/>
  <cols>
    <col min="1" max="4" width="2" customWidth="1"/>
    <col min="5" max="5" width="78.09765625" customWidth="1"/>
    <col min="6" max="6" width="14.09765625" bestFit="1" customWidth="1"/>
    <col min="7" max="7" width="6.59765625" customWidth="1"/>
    <col min="8" max="8" width="9.5" bestFit="1" customWidth="1"/>
    <col min="9" max="9" width="2.09765625" customWidth="1"/>
    <col min="10" max="12" width="10.59765625" customWidth="1"/>
    <col min="13" max="15" width="9.59765625" customWidth="1"/>
    <col min="16" max="16" width="11" customWidth="1"/>
    <col min="17" max="16384" width="9" hidden="1"/>
  </cols>
  <sheetData>
    <row r="1" spans="1:16" ht="24.6">
      <c r="A1" s="1" t="str">
        <f ca="1" xml:space="preserve"> RIGHT(CELL("filename", $A$1), LEN(CELL("filename", $A$1)) - SEARCH("]", CELL("filename", $A$1)))</f>
        <v>Thames Tideway Tunnel</v>
      </c>
      <c r="B1" s="1"/>
      <c r="C1" s="1"/>
      <c r="D1" s="1"/>
      <c r="E1" s="1"/>
      <c r="F1" s="1"/>
      <c r="G1" s="1"/>
      <c r="H1" s="1"/>
      <c r="I1" s="1"/>
      <c r="J1" s="1"/>
      <c r="K1" s="1"/>
      <c r="L1" s="1"/>
      <c r="M1" s="1"/>
      <c r="N1" s="1"/>
      <c r="O1" s="1"/>
      <c r="P1" s="1"/>
    </row>
    <row r="2" spans="1:16">
      <c r="A2" s="2"/>
      <c r="B2" s="3"/>
      <c r="C2" s="3"/>
      <c r="D2" s="4"/>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2"/>
      <c r="B3" s="3"/>
      <c r="C3" s="3"/>
      <c r="D3" s="4"/>
      <c r="E3" s="13" t="str">
        <f>Time!E$23</f>
        <v>Model Period END</v>
      </c>
      <c r="F3" s="16" t="e">
        <f>Check!F$8</f>
        <v>#VALUE!</v>
      </c>
      <c r="G3" s="14" t="s">
        <v>93</v>
      </c>
      <c r="H3" s="14"/>
      <c r="I3" s="14"/>
      <c r="J3" s="14">
        <f>Time!J$23</f>
        <v>43921</v>
      </c>
      <c r="K3" s="14">
        <f>Time!K$23</f>
        <v>44286</v>
      </c>
      <c r="L3" s="14">
        <f>Time!L$23</f>
        <v>44651</v>
      </c>
      <c r="M3" s="14">
        <f>Time!M$23</f>
        <v>45016</v>
      </c>
      <c r="N3" s="14">
        <f>Time!N$23</f>
        <v>45382</v>
      </c>
      <c r="O3" s="14">
        <f>Time!O$23</f>
        <v>45747</v>
      </c>
      <c r="P3" s="14">
        <f>Time!P$23</f>
        <v>46112</v>
      </c>
    </row>
    <row r="4" spans="1:16">
      <c r="A4" s="2"/>
      <c r="B4" s="3"/>
      <c r="C4" s="3"/>
      <c r="D4" s="4"/>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2"/>
      <c r="B5" s="3"/>
      <c r="C5" s="3"/>
      <c r="D5" s="4"/>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2"/>
      <c r="B6" s="3"/>
      <c r="C6" s="3"/>
      <c r="D6" s="4"/>
      <c r="E6" s="13" t="str">
        <f>Time!E$11</f>
        <v>Model column counter</v>
      </c>
      <c r="F6" s="19" t="s">
        <v>94</v>
      </c>
      <c r="G6" s="19" t="s">
        <v>95</v>
      </c>
      <c r="H6" s="19" t="s">
        <v>96</v>
      </c>
      <c r="I6" s="18"/>
      <c r="J6" s="18">
        <f>Time!J$11</f>
        <v>1</v>
      </c>
      <c r="K6" s="18">
        <f>Time!K$11</f>
        <v>2</v>
      </c>
      <c r="L6" s="18">
        <f>Time!L$11</f>
        <v>3</v>
      </c>
      <c r="M6" s="18">
        <f>Time!M$11</f>
        <v>4</v>
      </c>
      <c r="N6" s="18">
        <f>Time!N$11</f>
        <v>5</v>
      </c>
      <c r="O6" s="18">
        <f>Time!O$11</f>
        <v>6</v>
      </c>
      <c r="P6" s="18">
        <f>Time!P$11</f>
        <v>7</v>
      </c>
    </row>
    <row r="8" spans="1:16" collapsed="1">
      <c r="A8" s="166" t="s">
        <v>476</v>
      </c>
      <c r="B8" s="153"/>
      <c r="C8" s="153"/>
      <c r="D8" s="154"/>
      <c r="E8" s="155"/>
      <c r="F8" s="156"/>
      <c r="G8" s="156"/>
      <c r="H8" s="156"/>
      <c r="I8" s="157"/>
      <c r="J8" s="157"/>
      <c r="K8" s="157"/>
      <c r="L8" s="157"/>
      <c r="M8" s="157"/>
      <c r="N8" s="157"/>
      <c r="O8" s="157"/>
      <c r="P8" s="157"/>
    </row>
    <row r="9" spans="1:16" hidden="1" outlineLevel="1"/>
    <row r="10" spans="1:16" hidden="1" outlineLevel="1" collapsed="1">
      <c r="A10" s="139"/>
      <c r="B10" s="141"/>
      <c r="C10" s="165" t="s">
        <v>293</v>
      </c>
      <c r="D10" s="139"/>
      <c r="E10" s="139"/>
      <c r="F10" s="139"/>
      <c r="G10" s="139"/>
      <c r="H10" s="152"/>
      <c r="I10" s="139"/>
      <c r="J10" s="139"/>
      <c r="K10" s="139"/>
      <c r="L10" s="139"/>
      <c r="M10" s="139"/>
      <c r="N10" s="139"/>
      <c r="O10" s="139"/>
      <c r="P10" s="139"/>
    </row>
    <row r="11" spans="1:16" hidden="1" outlineLevel="2">
      <c r="A11" s="141"/>
      <c r="B11" s="141"/>
      <c r="C11" s="141"/>
      <c r="D11" s="141"/>
      <c r="E11" s="141"/>
      <c r="F11" s="168"/>
      <c r="G11" s="141"/>
      <c r="H11" s="141"/>
      <c r="I11" s="141"/>
      <c r="J11" s="141"/>
      <c r="K11" s="141"/>
      <c r="L11" s="141"/>
      <c r="M11" s="141"/>
      <c r="N11" s="141"/>
      <c r="O11" s="141"/>
      <c r="P11" s="141"/>
    </row>
    <row r="12" spans="1:16" hidden="1" outlineLevel="2">
      <c r="A12" s="141"/>
      <c r="B12" s="141"/>
      <c r="C12" s="141"/>
      <c r="D12" s="3" t="s">
        <v>296</v>
      </c>
      <c r="E12" s="141"/>
      <c r="F12" s="163"/>
      <c r="G12" s="141"/>
      <c r="H12" s="141"/>
      <c r="I12" s="141"/>
      <c r="J12" s="141"/>
      <c r="K12" s="141"/>
      <c r="L12" s="141"/>
      <c r="M12" s="141"/>
      <c r="N12" s="141"/>
      <c r="O12" s="141"/>
      <c r="P12" s="141"/>
    </row>
    <row r="13" spans="1:16" hidden="1" outlineLevel="2">
      <c r="A13" s="141"/>
      <c r="B13" s="141"/>
      <c r="C13" s="141"/>
      <c r="D13" s="141"/>
      <c r="E13" s="289" t="str">
        <f>InpActive!E$177</f>
        <v>Opex Split Profile - Base costs - TTT</v>
      </c>
      <c r="F13" s="160">
        <f>InpActive!F$177</f>
        <v>0</v>
      </c>
      <c r="G13" s="289" t="str">
        <f>InpActive!G$177</f>
        <v>%</v>
      </c>
      <c r="H13" s="289">
        <f>InpActive!H$177</f>
        <v>0</v>
      </c>
      <c r="I13" s="289">
        <f>InpActive!I$177</f>
        <v>0</v>
      </c>
      <c r="J13" s="160">
        <f>InpActive!J$177</f>
        <v>0</v>
      </c>
      <c r="K13" s="160">
        <f>InpActive!K$177</f>
        <v>0</v>
      </c>
      <c r="L13" s="160">
        <f>InpActive!L$177</f>
        <v>0</v>
      </c>
      <c r="M13" s="160">
        <f>InpActive!M$177</f>
        <v>0</v>
      </c>
      <c r="N13" s="160">
        <f>InpActive!N$177</f>
        <v>0</v>
      </c>
      <c r="O13" s="160">
        <f>InpActive!O$177</f>
        <v>0</v>
      </c>
      <c r="P13" s="160">
        <f>InpActive!P$177</f>
        <v>0</v>
      </c>
    </row>
    <row r="14" spans="1:16" hidden="1" outlineLevel="2">
      <c r="A14" s="141"/>
      <c r="B14" s="141"/>
      <c r="C14" s="141"/>
      <c r="D14" s="141"/>
      <c r="E14" s="289" t="str">
        <f>InpActive!E$178</f>
        <v>Capex Split Profile - Base costs - TTT</v>
      </c>
      <c r="F14" s="160">
        <f>InpActive!F$178</f>
        <v>0</v>
      </c>
      <c r="G14" s="289" t="str">
        <f>InpActive!G$178</f>
        <v>%</v>
      </c>
      <c r="H14" s="289">
        <f>InpActive!H$178</f>
        <v>0</v>
      </c>
      <c r="I14" s="289">
        <f>InpActive!I$178</f>
        <v>0</v>
      </c>
      <c r="J14" s="160">
        <f>InpActive!J$178</f>
        <v>0</v>
      </c>
      <c r="K14" s="160">
        <f>InpActive!K$178</f>
        <v>0</v>
      </c>
      <c r="L14" s="160">
        <f>InpActive!L$178</f>
        <v>0</v>
      </c>
      <c r="M14" s="160">
        <f>InpActive!M$178</f>
        <v>0</v>
      </c>
      <c r="N14" s="160">
        <f>InpActive!N$178</f>
        <v>0</v>
      </c>
      <c r="O14" s="160">
        <f>InpActive!O$178</f>
        <v>0</v>
      </c>
      <c r="P14" s="160">
        <f>InpActive!P$178</f>
        <v>0</v>
      </c>
    </row>
    <row r="15" spans="1:16" hidden="1" outlineLevel="2">
      <c r="A15" s="141"/>
      <c r="B15" s="141"/>
      <c r="C15" s="141"/>
      <c r="D15" s="141"/>
      <c r="E15" s="141" t="s">
        <v>475</v>
      </c>
      <c r="F15" s="163"/>
      <c r="G15" s="141" t="s">
        <v>119</v>
      </c>
      <c r="H15" s="170">
        <f xml:space="preserve"> SUM(J15:P15)</f>
        <v>0</v>
      </c>
      <c r="I15" s="141"/>
      <c r="J15" s="174">
        <f t="shared" ref="J15:P15" si="0" xml:space="preserve"> SUM(J13:J14)</f>
        <v>0</v>
      </c>
      <c r="K15" s="174">
        <f t="shared" si="0"/>
        <v>0</v>
      </c>
      <c r="L15" s="174">
        <f t="shared" si="0"/>
        <v>0</v>
      </c>
      <c r="M15" s="174">
        <f t="shared" si="0"/>
        <v>0</v>
      </c>
      <c r="N15" s="174">
        <f t="shared" si="0"/>
        <v>0</v>
      </c>
      <c r="O15" s="174">
        <f t="shared" si="0"/>
        <v>0</v>
      </c>
      <c r="P15" s="174">
        <f t="shared" si="0"/>
        <v>0</v>
      </c>
    </row>
    <row r="16" spans="1:16" hidden="1" outlineLevel="2">
      <c r="A16" s="141"/>
      <c r="B16" s="141"/>
      <c r="C16" s="141"/>
      <c r="D16" s="141"/>
      <c r="E16" s="141" t="s">
        <v>474</v>
      </c>
      <c r="F16" s="174">
        <f>H15</f>
        <v>0</v>
      </c>
      <c r="G16" s="141" t="s">
        <v>119</v>
      </c>
      <c r="H16" s="170"/>
      <c r="I16" s="141"/>
      <c r="J16" s="174"/>
      <c r="K16" s="174"/>
      <c r="L16" s="174"/>
      <c r="M16" s="174"/>
      <c r="N16" s="174"/>
      <c r="O16" s="174"/>
      <c r="P16" s="174"/>
    </row>
    <row r="17" spans="1:16" hidden="1" outlineLevel="2">
      <c r="A17" s="141"/>
      <c r="B17" s="141"/>
      <c r="C17" s="141"/>
      <c r="D17" s="141"/>
      <c r="E17" s="141"/>
      <c r="F17" s="163"/>
      <c r="G17" s="141"/>
      <c r="H17" s="141"/>
      <c r="I17" s="141"/>
      <c r="J17" s="141"/>
      <c r="K17" s="141"/>
      <c r="L17" s="141"/>
      <c r="M17" s="141"/>
      <c r="N17" s="141"/>
      <c r="O17" s="141"/>
      <c r="P17" s="141"/>
    </row>
    <row r="18" spans="1:16" hidden="1" outlineLevel="2">
      <c r="A18" s="141"/>
      <c r="B18" s="141"/>
      <c r="C18" s="141"/>
      <c r="D18" s="141"/>
      <c r="E18" s="175" t="str">
        <f xml:space="preserve"> E$16</f>
        <v>Totex profile - 5 year percentage - TTT</v>
      </c>
      <c r="F18" s="181">
        <f xml:space="preserve"> F$16</f>
        <v>0</v>
      </c>
      <c r="G18" s="175" t="str">
        <f xml:space="preserve"> G$16</f>
        <v>%</v>
      </c>
      <c r="H18" s="141"/>
      <c r="I18" s="141"/>
      <c r="J18" s="141"/>
      <c r="K18" s="141"/>
      <c r="L18" s="141"/>
      <c r="M18" s="141"/>
      <c r="N18" s="141"/>
      <c r="O18" s="141"/>
      <c r="P18" s="141"/>
    </row>
    <row r="19" spans="1:16" hidden="1" outlineLevel="2">
      <c r="A19" s="141"/>
      <c r="B19" s="141"/>
      <c r="C19" s="141"/>
      <c r="D19" s="141"/>
      <c r="E19" s="141" t="s">
        <v>473</v>
      </c>
      <c r="F19" s="16">
        <f xml:space="preserve"> IF(OR($F$18 = 1, F18 = 0), 0, 1)</f>
        <v>0</v>
      </c>
      <c r="G19" s="141" t="s">
        <v>300</v>
      </c>
      <c r="H19" s="141"/>
      <c r="I19" s="141"/>
      <c r="J19" s="141"/>
      <c r="K19" s="141"/>
      <c r="L19" s="141"/>
      <c r="M19" s="141"/>
      <c r="N19" s="141"/>
      <c r="O19" s="141"/>
      <c r="P19" s="141"/>
    </row>
    <row r="20" spans="1:16" hidden="1" outlineLevel="2">
      <c r="A20" s="141"/>
      <c r="B20" s="141"/>
      <c r="C20" s="141"/>
      <c r="D20" s="141"/>
      <c r="E20" s="141"/>
      <c r="F20" s="163"/>
      <c r="G20" s="141"/>
      <c r="H20" s="141"/>
      <c r="I20" s="141"/>
      <c r="J20" s="141"/>
      <c r="K20" s="141"/>
      <c r="L20" s="141"/>
      <c r="M20" s="141"/>
      <c r="N20" s="141"/>
      <c r="O20" s="141"/>
      <c r="P20" s="141"/>
    </row>
    <row r="21" spans="1:16" hidden="1" outlineLevel="2">
      <c r="A21" s="141"/>
      <c r="B21" s="141"/>
      <c r="C21" s="141"/>
      <c r="D21" s="141"/>
      <c r="E21" s="142" t="str">
        <f>InpActive!E$175</f>
        <v>Base Costs - TTT - Real</v>
      </c>
      <c r="F21" s="186">
        <f>InpActive!F$175</f>
        <v>0</v>
      </c>
      <c r="G21" s="142" t="str">
        <f>InpActive!G$175</f>
        <v>£m</v>
      </c>
      <c r="H21" s="141"/>
      <c r="I21" s="141"/>
      <c r="J21" s="141"/>
      <c r="K21" s="141"/>
      <c r="L21" s="141"/>
      <c r="M21" s="141"/>
      <c r="N21" s="141"/>
      <c r="O21" s="141"/>
      <c r="P21" s="141"/>
    </row>
    <row r="22" spans="1:16" hidden="1" outlineLevel="2">
      <c r="A22" s="141"/>
      <c r="B22" s="141"/>
      <c r="C22" s="141"/>
      <c r="D22" s="141"/>
      <c r="E22" s="169" t="str">
        <f>Time!E$54</f>
        <v>Forecast Period Flag</v>
      </c>
      <c r="F22" s="169">
        <f>Time!F$54</f>
        <v>0</v>
      </c>
      <c r="G22" s="169" t="str">
        <f>Time!G$54</f>
        <v>flag</v>
      </c>
      <c r="H22" s="169">
        <f>Time!H$54</f>
        <v>5</v>
      </c>
      <c r="I22" s="169">
        <f>Time!I$54</f>
        <v>0</v>
      </c>
      <c r="J22" s="169">
        <f>Time!J$54</f>
        <v>0</v>
      </c>
      <c r="K22" s="169">
        <f>Time!K$54</f>
        <v>1</v>
      </c>
      <c r="L22" s="169">
        <f>Time!L$54</f>
        <v>1</v>
      </c>
      <c r="M22" s="169">
        <f>Time!M$54</f>
        <v>1</v>
      </c>
      <c r="N22" s="169">
        <f>Time!N$54</f>
        <v>1</v>
      </c>
      <c r="O22" s="169">
        <f>Time!O$54</f>
        <v>1</v>
      </c>
      <c r="P22" s="169">
        <f>Time!P$54</f>
        <v>0</v>
      </c>
    </row>
    <row r="23" spans="1:16" hidden="1" outlineLevel="2">
      <c r="A23" s="141"/>
      <c r="B23" s="141"/>
      <c r="C23" s="141"/>
      <c r="D23" s="141"/>
      <c r="E23" s="141" t="str">
        <f t="shared" ref="E23:P23" si="1" xml:space="preserve"> E$15</f>
        <v>Totex profile - TTT</v>
      </c>
      <c r="F23" s="163">
        <f t="shared" si="1"/>
        <v>0</v>
      </c>
      <c r="G23" s="141" t="str">
        <f t="shared" si="1"/>
        <v>%</v>
      </c>
      <c r="H23" s="170">
        <f t="shared" si="1"/>
        <v>0</v>
      </c>
      <c r="I23" s="141">
        <f t="shared" si="1"/>
        <v>0</v>
      </c>
      <c r="J23" s="174">
        <f t="shared" si="1"/>
        <v>0</v>
      </c>
      <c r="K23" s="174">
        <f t="shared" si="1"/>
        <v>0</v>
      </c>
      <c r="L23" s="174">
        <f t="shared" si="1"/>
        <v>0</v>
      </c>
      <c r="M23" s="174">
        <f t="shared" si="1"/>
        <v>0</v>
      </c>
      <c r="N23" s="174">
        <f t="shared" si="1"/>
        <v>0</v>
      </c>
      <c r="O23" s="174">
        <f t="shared" si="1"/>
        <v>0</v>
      </c>
      <c r="P23" s="174">
        <f t="shared" si="1"/>
        <v>0</v>
      </c>
    </row>
    <row r="24" spans="1:16" hidden="1" outlineLevel="2">
      <c r="A24" s="141"/>
      <c r="B24" s="141"/>
      <c r="C24" s="141"/>
      <c r="D24" s="141"/>
      <c r="E24" s="141" t="s">
        <v>472</v>
      </c>
      <c r="F24" s="163"/>
      <c r="G24" s="141" t="s">
        <v>116</v>
      </c>
      <c r="H24" s="168">
        <f xml:space="preserve"> SUM(J24:P24)</f>
        <v>0</v>
      </c>
      <c r="I24" s="141"/>
      <c r="J24" s="168">
        <f t="shared" ref="J24:P24" si="2" xml:space="preserve"> IF(J22 = 1, J23 * $F21, 0)</f>
        <v>0</v>
      </c>
      <c r="K24" s="168">
        <f t="shared" si="2"/>
        <v>0</v>
      </c>
      <c r="L24" s="168">
        <f t="shared" si="2"/>
        <v>0</v>
      </c>
      <c r="M24" s="168">
        <f t="shared" si="2"/>
        <v>0</v>
      </c>
      <c r="N24" s="168">
        <f t="shared" si="2"/>
        <v>0</v>
      </c>
      <c r="O24" s="168">
        <f t="shared" si="2"/>
        <v>0</v>
      </c>
      <c r="P24" s="168">
        <f t="shared" si="2"/>
        <v>0</v>
      </c>
    </row>
    <row r="25" spans="1:16" hidden="1" outlineLevel="2">
      <c r="A25" s="141"/>
      <c r="B25" s="141"/>
      <c r="C25" s="141"/>
      <c r="D25" s="141"/>
      <c r="E25" s="141"/>
      <c r="F25" s="163"/>
      <c r="G25" s="141"/>
      <c r="H25" s="168"/>
      <c r="I25" s="141"/>
      <c r="J25" s="141"/>
      <c r="K25" s="141"/>
      <c r="L25" s="141"/>
      <c r="M25" s="141"/>
      <c r="N25" s="141"/>
      <c r="O25" s="141"/>
      <c r="P25" s="141"/>
    </row>
    <row r="26" spans="1:16" hidden="1" outlineLevel="2">
      <c r="A26" s="141"/>
      <c r="B26" s="141"/>
      <c r="C26" s="141"/>
      <c r="D26" s="165" t="s">
        <v>302</v>
      </c>
      <c r="E26" s="141"/>
      <c r="F26" s="163"/>
      <c r="G26" s="141"/>
      <c r="H26" s="168"/>
      <c r="I26" s="141"/>
      <c r="J26" s="141"/>
      <c r="K26" s="141"/>
      <c r="L26" s="141"/>
      <c r="M26" s="141"/>
      <c r="N26" s="141"/>
      <c r="O26" s="141"/>
      <c r="P26" s="141"/>
    </row>
    <row r="27" spans="1:16" hidden="1" outlineLevel="2">
      <c r="A27" s="141"/>
      <c r="B27" s="141"/>
      <c r="C27" s="141"/>
      <c r="D27" s="141"/>
      <c r="E27" s="142" t="str">
        <f>InpActive!E261</f>
        <v>Percentage totex linked to wage growth - TTT</v>
      </c>
      <c r="F27" s="171">
        <f>InpActive!F261</f>
        <v>0.38600000000000001</v>
      </c>
      <c r="G27" s="142" t="str">
        <f>InpActive!G261</f>
        <v>%</v>
      </c>
      <c r="H27" s="141"/>
      <c r="I27" s="141"/>
      <c r="J27" s="141"/>
      <c r="K27" s="141"/>
      <c r="L27" s="141"/>
      <c r="M27" s="141"/>
      <c r="N27" s="141"/>
      <c r="O27" s="141"/>
      <c r="P27" s="141"/>
    </row>
    <row r="28" spans="1:16" hidden="1" outlineLevel="2">
      <c r="A28" s="141"/>
      <c r="B28" s="141"/>
      <c r="C28" s="141"/>
      <c r="D28" s="141"/>
      <c r="E28" s="168" t="str">
        <f t="shared" ref="E28:P28" si="3">E24</f>
        <v>Profiled Totex available for wage indexation adjustment - TTT - Real</v>
      </c>
      <c r="F28" s="168">
        <f t="shared" si="3"/>
        <v>0</v>
      </c>
      <c r="G28" s="168" t="str">
        <f t="shared" si="3"/>
        <v>£m</v>
      </c>
      <c r="H28" s="168">
        <f t="shared" si="3"/>
        <v>0</v>
      </c>
      <c r="I28" s="168">
        <f t="shared" si="3"/>
        <v>0</v>
      </c>
      <c r="J28" s="168">
        <f t="shared" si="3"/>
        <v>0</v>
      </c>
      <c r="K28" s="168">
        <f t="shared" si="3"/>
        <v>0</v>
      </c>
      <c r="L28" s="168">
        <f t="shared" si="3"/>
        <v>0</v>
      </c>
      <c r="M28" s="168">
        <f t="shared" si="3"/>
        <v>0</v>
      </c>
      <c r="N28" s="168">
        <f t="shared" si="3"/>
        <v>0</v>
      </c>
      <c r="O28" s="168">
        <f t="shared" si="3"/>
        <v>0</v>
      </c>
      <c r="P28" s="168">
        <f t="shared" si="3"/>
        <v>0</v>
      </c>
    </row>
    <row r="29" spans="1:16" hidden="1" outlineLevel="2">
      <c r="A29" s="141"/>
      <c r="B29" s="141"/>
      <c r="C29" s="141"/>
      <c r="D29" s="141"/>
      <c r="E29" s="168" t="s">
        <v>471</v>
      </c>
      <c r="F29" s="168"/>
      <c r="G29" s="168" t="s">
        <v>116</v>
      </c>
      <c r="H29" s="168">
        <f xml:space="preserve"> SUM(J29:P29)</f>
        <v>0</v>
      </c>
      <c r="I29" s="168"/>
      <c r="J29" s="168">
        <f t="shared" ref="J29:P29" si="4" xml:space="preserve"> J28 * $F27</f>
        <v>0</v>
      </c>
      <c r="K29" s="168">
        <f t="shared" si="4"/>
        <v>0</v>
      </c>
      <c r="L29" s="168">
        <f t="shared" si="4"/>
        <v>0</v>
      </c>
      <c r="M29" s="168">
        <f t="shared" si="4"/>
        <v>0</v>
      </c>
      <c r="N29" s="168">
        <f t="shared" si="4"/>
        <v>0</v>
      </c>
      <c r="O29" s="168">
        <f t="shared" si="4"/>
        <v>0</v>
      </c>
      <c r="P29" s="168">
        <f t="shared" si="4"/>
        <v>0</v>
      </c>
    </row>
    <row r="30" spans="1:16" hidden="1" outlineLevel="2">
      <c r="A30" s="141"/>
      <c r="B30" s="141"/>
      <c r="C30" s="141"/>
      <c r="D30" s="141"/>
      <c r="E30" s="168"/>
      <c r="F30" s="168"/>
      <c r="G30" s="168"/>
      <c r="H30" s="168"/>
      <c r="I30" s="168"/>
      <c r="J30" s="168"/>
      <c r="K30" s="168"/>
      <c r="L30" s="168"/>
      <c r="M30" s="168"/>
      <c r="N30" s="168"/>
      <c r="O30" s="168"/>
      <c r="P30" s="168"/>
    </row>
    <row r="31" spans="1:16" hidden="1" outlineLevel="2">
      <c r="A31" s="141"/>
      <c r="B31" s="141"/>
      <c r="C31" s="141"/>
      <c r="D31" s="165" t="s">
        <v>304</v>
      </c>
      <c r="E31" s="141"/>
      <c r="F31" s="141"/>
      <c r="G31" s="141"/>
      <c r="H31" s="168"/>
      <c r="I31" s="141"/>
      <c r="J31" s="141"/>
      <c r="K31" s="141"/>
      <c r="L31" s="141"/>
      <c r="M31" s="141"/>
      <c r="N31" s="141"/>
      <c r="O31" s="141"/>
      <c r="P31" s="141"/>
    </row>
    <row r="32" spans="1:16" hidden="1" outlineLevel="2">
      <c r="A32" s="141"/>
      <c r="B32" s="141"/>
      <c r="C32" s="141"/>
      <c r="D32" s="165"/>
      <c r="E32" s="169" t="str">
        <f>Time!E$54</f>
        <v>Forecast Period Flag</v>
      </c>
      <c r="F32" s="169">
        <f>Time!F$54</f>
        <v>0</v>
      </c>
      <c r="G32" s="169" t="str">
        <f>Time!G$54</f>
        <v>flag</v>
      </c>
      <c r="H32" s="169">
        <f>Time!H$54</f>
        <v>5</v>
      </c>
      <c r="I32" s="169">
        <f>Time!I$54</f>
        <v>0</v>
      </c>
      <c r="J32" s="169">
        <f>Time!J$54</f>
        <v>0</v>
      </c>
      <c r="K32" s="169">
        <f>Time!K$54</f>
        <v>1</v>
      </c>
      <c r="L32" s="169">
        <f>Time!L$54</f>
        <v>1</v>
      </c>
      <c r="M32" s="169">
        <f>Time!M$54</f>
        <v>1</v>
      </c>
      <c r="N32" s="169">
        <f>Time!N$54</f>
        <v>1</v>
      </c>
      <c r="O32" s="169">
        <f>Time!O$54</f>
        <v>1</v>
      </c>
      <c r="P32" s="169">
        <f>Time!P$54</f>
        <v>0</v>
      </c>
    </row>
    <row r="33" spans="1:16" hidden="1" outlineLevel="2">
      <c r="A33" s="141"/>
      <c r="B33" s="141"/>
      <c r="C33" s="141"/>
      <c r="D33" s="141"/>
      <c r="E33" s="172" t="str">
        <f t="shared" ref="E33:P33" si="5" xml:space="preserve"> E$29</f>
        <v>Profiled Net totex available for wage adj - TTT - Real</v>
      </c>
      <c r="F33" s="172">
        <f t="shared" si="5"/>
        <v>0</v>
      </c>
      <c r="G33" s="172" t="str">
        <f t="shared" si="5"/>
        <v>£m</v>
      </c>
      <c r="H33" s="172">
        <f t="shared" si="5"/>
        <v>0</v>
      </c>
      <c r="I33" s="172">
        <f t="shared" si="5"/>
        <v>0</v>
      </c>
      <c r="J33" s="172">
        <f t="shared" si="5"/>
        <v>0</v>
      </c>
      <c r="K33" s="172">
        <f t="shared" si="5"/>
        <v>0</v>
      </c>
      <c r="L33" s="172">
        <f t="shared" si="5"/>
        <v>0</v>
      </c>
      <c r="M33" s="172">
        <f t="shared" si="5"/>
        <v>0</v>
      </c>
      <c r="N33" s="172">
        <f t="shared" si="5"/>
        <v>0</v>
      </c>
      <c r="O33" s="172">
        <f t="shared" si="5"/>
        <v>0</v>
      </c>
      <c r="P33" s="172">
        <f t="shared" si="5"/>
        <v>0</v>
      </c>
    </row>
    <row r="34" spans="1:16" hidden="1" outlineLevel="2">
      <c r="A34" s="141"/>
      <c r="B34" s="141"/>
      <c r="C34" s="141"/>
      <c r="D34" s="141"/>
      <c r="E34" s="289" t="str">
        <f>'Cost sharing calculations'!E26</f>
        <v>Real adjustment factor for wages</v>
      </c>
      <c r="F34" s="160">
        <f>'Cost sharing calculations'!F26</f>
        <v>0</v>
      </c>
      <c r="G34" s="289" t="str">
        <f>'Cost sharing calculations'!G26</f>
        <v>%</v>
      </c>
      <c r="H34" s="289">
        <f>'Cost sharing calculations'!H26</f>
        <v>0</v>
      </c>
      <c r="I34" s="289">
        <f>'Cost sharing calculations'!I26</f>
        <v>0</v>
      </c>
      <c r="J34" s="160">
        <f>'Cost sharing calculations'!J26</f>
        <v>0</v>
      </c>
      <c r="K34" s="160">
        <f>'Cost sharing calculations'!K26</f>
        <v>1.0088717366571422</v>
      </c>
      <c r="L34" s="160">
        <f>'Cost sharing calculations'!L26</f>
        <v>0.99546000675836432</v>
      </c>
      <c r="M34" s="160">
        <f>'Cost sharing calculations'!M26</f>
        <v>0.97709431475246755</v>
      </c>
      <c r="N34" s="160">
        <f>'Cost sharing calculations'!N26</f>
        <v>0.97709431475246755</v>
      </c>
      <c r="O34" s="160">
        <f>'Cost sharing calculations'!O26</f>
        <v>0.97709431475246766</v>
      </c>
      <c r="P34" s="160">
        <f>'Cost sharing calculations'!P26</f>
        <v>0</v>
      </c>
    </row>
    <row r="35" spans="1:16" hidden="1" outlineLevel="2">
      <c r="A35" s="141"/>
      <c r="B35" s="141"/>
      <c r="C35" s="141"/>
      <c r="D35" s="141"/>
      <c r="E35" s="141" t="s">
        <v>470</v>
      </c>
      <c r="F35" s="163"/>
      <c r="G35" s="141" t="s">
        <v>116</v>
      </c>
      <c r="H35" s="168">
        <f xml:space="preserve"> SUM(J35:P35)</f>
        <v>0</v>
      </c>
      <c r="I35" s="168"/>
      <c r="J35" s="168">
        <f t="shared" ref="J35:P35" si="6" xml:space="preserve"> IF(J32 = 1, J33 * J34, 0)</f>
        <v>0</v>
      </c>
      <c r="K35" s="168">
        <f t="shared" si="6"/>
        <v>0</v>
      </c>
      <c r="L35" s="168">
        <f t="shared" si="6"/>
        <v>0</v>
      </c>
      <c r="M35" s="168">
        <f t="shared" si="6"/>
        <v>0</v>
      </c>
      <c r="N35" s="168">
        <f t="shared" si="6"/>
        <v>0</v>
      </c>
      <c r="O35" s="168">
        <f t="shared" si="6"/>
        <v>0</v>
      </c>
      <c r="P35" s="168">
        <f t="shared" si="6"/>
        <v>0</v>
      </c>
    </row>
    <row r="36" spans="1:16" hidden="1" outlineLevel="2">
      <c r="A36" s="141"/>
      <c r="B36" s="141"/>
      <c r="C36" s="141"/>
      <c r="D36" s="141"/>
      <c r="E36" s="141"/>
      <c r="F36" s="141"/>
      <c r="G36" s="141"/>
      <c r="H36" s="141"/>
      <c r="I36" s="141"/>
      <c r="J36" s="141"/>
      <c r="K36" s="141"/>
      <c r="L36" s="141"/>
      <c r="M36" s="141"/>
      <c r="N36" s="141"/>
      <c r="O36" s="141"/>
      <c r="P36" s="141"/>
    </row>
    <row r="37" spans="1:16" hidden="1" outlineLevel="2">
      <c r="A37" s="141"/>
      <c r="B37" s="141"/>
      <c r="C37" s="141"/>
      <c r="D37" s="165" t="s">
        <v>306</v>
      </c>
      <c r="E37" s="141"/>
      <c r="F37" s="141"/>
      <c r="G37" s="141"/>
      <c r="H37" s="141"/>
      <c r="I37" s="141"/>
      <c r="J37" s="141"/>
      <c r="K37" s="141"/>
      <c r="L37" s="141"/>
      <c r="M37" s="141"/>
      <c r="N37" s="141"/>
      <c r="O37" s="141"/>
      <c r="P37" s="141"/>
    </row>
    <row r="38" spans="1:16" hidden="1" outlineLevel="2">
      <c r="A38" s="141"/>
      <c r="B38" s="141"/>
      <c r="C38" s="141"/>
      <c r="D38" s="141"/>
      <c r="E38" s="168" t="str">
        <f t="shared" ref="E38:P38" si="7" xml:space="preserve"> E$35</f>
        <v>Profiled adjustment wage related totex - TTT - Real</v>
      </c>
      <c r="F38" s="168">
        <f t="shared" si="7"/>
        <v>0</v>
      </c>
      <c r="G38" s="168" t="str">
        <f t="shared" si="7"/>
        <v>£m</v>
      </c>
      <c r="H38" s="168">
        <f t="shared" si="7"/>
        <v>0</v>
      </c>
      <c r="I38" s="168">
        <f t="shared" si="7"/>
        <v>0</v>
      </c>
      <c r="J38" s="168">
        <f t="shared" si="7"/>
        <v>0</v>
      </c>
      <c r="K38" s="168">
        <f t="shared" si="7"/>
        <v>0</v>
      </c>
      <c r="L38" s="168">
        <f t="shared" si="7"/>
        <v>0</v>
      </c>
      <c r="M38" s="168">
        <f t="shared" si="7"/>
        <v>0</v>
      </c>
      <c r="N38" s="168">
        <f t="shared" si="7"/>
        <v>0</v>
      </c>
      <c r="O38" s="168">
        <f t="shared" si="7"/>
        <v>0</v>
      </c>
      <c r="P38" s="168">
        <f t="shared" si="7"/>
        <v>0</v>
      </c>
    </row>
    <row r="39" spans="1:16" hidden="1" outlineLevel="2">
      <c r="A39" s="141"/>
      <c r="B39" s="141"/>
      <c r="C39" s="141"/>
      <c r="D39" s="141"/>
      <c r="E39" s="172" t="str">
        <f t="shared" ref="E39:P39" si="8" xml:space="preserve"> E$29</f>
        <v>Profiled Net totex available for wage adj - TTT - Real</v>
      </c>
      <c r="F39" s="172">
        <f t="shared" si="8"/>
        <v>0</v>
      </c>
      <c r="G39" s="172" t="str">
        <f t="shared" si="8"/>
        <v>£m</v>
      </c>
      <c r="H39" s="172">
        <f t="shared" si="8"/>
        <v>0</v>
      </c>
      <c r="I39" s="172">
        <f t="shared" si="8"/>
        <v>0</v>
      </c>
      <c r="J39" s="172">
        <f t="shared" si="8"/>
        <v>0</v>
      </c>
      <c r="K39" s="172">
        <f t="shared" si="8"/>
        <v>0</v>
      </c>
      <c r="L39" s="172">
        <f t="shared" si="8"/>
        <v>0</v>
      </c>
      <c r="M39" s="172">
        <f t="shared" si="8"/>
        <v>0</v>
      </c>
      <c r="N39" s="172">
        <f t="shared" si="8"/>
        <v>0</v>
      </c>
      <c r="O39" s="172">
        <f t="shared" si="8"/>
        <v>0</v>
      </c>
      <c r="P39" s="172">
        <f t="shared" si="8"/>
        <v>0</v>
      </c>
    </row>
    <row r="40" spans="1:16" hidden="1" outlineLevel="2">
      <c r="A40" s="141"/>
      <c r="B40" s="141"/>
      <c r="C40" s="141"/>
      <c r="D40" s="141"/>
      <c r="E40" s="141" t="s">
        <v>469</v>
      </c>
      <c r="F40" s="196"/>
      <c r="G40" s="141" t="s">
        <v>116</v>
      </c>
      <c r="H40" s="172">
        <f xml:space="preserve"> SUM(J40:P40)</f>
        <v>0</v>
      </c>
      <c r="I40" s="141"/>
      <c r="J40" s="196">
        <f t="shared" ref="J40:P40" si="9" xml:space="preserve"> J38 - J39</f>
        <v>0</v>
      </c>
      <c r="K40" s="196">
        <f t="shared" si="9"/>
        <v>0</v>
      </c>
      <c r="L40" s="196">
        <f t="shared" si="9"/>
        <v>0</v>
      </c>
      <c r="M40" s="196">
        <f t="shared" si="9"/>
        <v>0</v>
      </c>
      <c r="N40" s="196">
        <f t="shared" si="9"/>
        <v>0</v>
      </c>
      <c r="O40" s="196">
        <f t="shared" si="9"/>
        <v>0</v>
      </c>
      <c r="P40" s="196">
        <f t="shared" si="9"/>
        <v>0</v>
      </c>
    </row>
    <row r="41" spans="1:16" hidden="1" outlineLevel="2">
      <c r="A41" s="141"/>
      <c r="B41" s="141"/>
      <c r="C41" s="141"/>
      <c r="D41" s="141"/>
      <c r="E41" s="141"/>
      <c r="F41" s="196"/>
      <c r="G41" s="141"/>
      <c r="H41" s="172"/>
      <c r="I41" s="141"/>
      <c r="J41" s="196"/>
      <c r="K41" s="196"/>
      <c r="L41" s="196"/>
      <c r="M41" s="196"/>
      <c r="N41" s="196"/>
      <c r="O41" s="196"/>
      <c r="P41" s="196"/>
    </row>
    <row r="42" spans="1:16" hidden="1" outlineLevel="2">
      <c r="A42" s="141"/>
      <c r="B42" s="141"/>
      <c r="C42" s="141"/>
      <c r="D42" s="165" t="s">
        <v>308</v>
      </c>
      <c r="E42" s="141"/>
      <c r="F42" s="213"/>
      <c r="G42" s="141"/>
      <c r="H42" s="172"/>
      <c r="I42" s="141"/>
      <c r="J42" s="196"/>
      <c r="K42" s="196"/>
      <c r="L42" s="196"/>
      <c r="M42" s="196"/>
      <c r="N42" s="196"/>
      <c r="O42" s="196"/>
      <c r="P42" s="196"/>
    </row>
    <row r="43" spans="1:16" hidden="1" outlineLevel="2">
      <c r="A43" s="141"/>
      <c r="B43" s="141"/>
      <c r="C43" s="141"/>
      <c r="D43" s="165"/>
      <c r="E43" s="141"/>
      <c r="F43" s="213"/>
      <c r="G43" s="141"/>
      <c r="H43" s="172"/>
      <c r="I43" s="141"/>
      <c r="J43" s="196"/>
      <c r="K43" s="196"/>
      <c r="L43" s="196"/>
      <c r="M43" s="196"/>
      <c r="N43" s="196"/>
      <c r="O43" s="196"/>
      <c r="P43" s="196"/>
    </row>
    <row r="44" spans="1:16" hidden="1" outlineLevel="2">
      <c r="A44" s="141"/>
      <c r="B44" s="141"/>
      <c r="C44" s="141"/>
      <c r="D44" s="165"/>
      <c r="E44" s="169" t="str">
        <f>InpActive!E288</f>
        <v>Financing cost index</v>
      </c>
      <c r="F44" s="169">
        <f>InpActive!F288</f>
        <v>0</v>
      </c>
      <c r="G44" s="169" t="str">
        <f>InpActive!G288</f>
        <v>Index</v>
      </c>
      <c r="H44" s="169">
        <f>InpActive!H288</f>
        <v>0</v>
      </c>
      <c r="I44" s="169">
        <f>InpActive!I288</f>
        <v>0</v>
      </c>
      <c r="J44" s="169">
        <f>InpActive!J288</f>
        <v>0</v>
      </c>
      <c r="K44" s="169">
        <f>InpActive!K288</f>
        <v>4</v>
      </c>
      <c r="L44" s="169">
        <f>InpActive!L288</f>
        <v>3</v>
      </c>
      <c r="M44" s="169">
        <f>InpActive!M288</f>
        <v>2</v>
      </c>
      <c r="N44" s="169">
        <f>InpActive!N288</f>
        <v>1</v>
      </c>
      <c r="O44" s="169">
        <f>InpActive!O288</f>
        <v>0</v>
      </c>
      <c r="P44" s="169">
        <f>InpActive!P288</f>
        <v>0</v>
      </c>
    </row>
    <row r="45" spans="1:16" hidden="1" outlineLevel="2">
      <c r="A45" s="141"/>
      <c r="B45" s="141"/>
      <c r="C45" s="141"/>
      <c r="D45" s="165"/>
      <c r="E45" s="169" t="str">
        <f>InpActive!E294</f>
        <v>Real WACC CPIH Deflated - TTT</v>
      </c>
      <c r="F45" s="169">
        <f>InpActive!F294</f>
        <v>2.92E-2</v>
      </c>
      <c r="G45" s="169" t="str">
        <f>InpActive!G294</f>
        <v>%</v>
      </c>
      <c r="H45" s="172"/>
      <c r="I45" s="141"/>
      <c r="J45" s="196"/>
      <c r="K45" s="196"/>
      <c r="L45" s="196"/>
      <c r="M45" s="196"/>
      <c r="N45" s="196"/>
      <c r="O45" s="196"/>
      <c r="P45" s="196"/>
    </row>
    <row r="46" spans="1:16" hidden="1" outlineLevel="2">
      <c r="A46" s="141"/>
      <c r="B46" s="141"/>
      <c r="C46" s="141"/>
      <c r="D46" s="165"/>
      <c r="E46" s="200" t="s">
        <v>468</v>
      </c>
      <c r="F46" s="200"/>
      <c r="G46" s="200" t="s">
        <v>323</v>
      </c>
      <c r="H46" s="200"/>
      <c r="I46" s="200"/>
      <c r="J46" s="201">
        <f t="shared" ref="J46:P46" si="10">(1+$F45) ^ J44</f>
        <v>1</v>
      </c>
      <c r="K46" s="201">
        <f t="shared" si="10"/>
        <v>1.122016155346969</v>
      </c>
      <c r="L46" s="201">
        <f t="shared" si="10"/>
        <v>1.0901828170879997</v>
      </c>
      <c r="M46" s="201">
        <f t="shared" si="10"/>
        <v>1.0592526399999997</v>
      </c>
      <c r="N46" s="201">
        <f t="shared" si="10"/>
        <v>1.0291999999999999</v>
      </c>
      <c r="O46" s="201">
        <f t="shared" si="10"/>
        <v>1</v>
      </c>
      <c r="P46" s="201">
        <f t="shared" si="10"/>
        <v>1</v>
      </c>
    </row>
    <row r="47" spans="1:16" hidden="1" outlineLevel="2">
      <c r="A47" s="141"/>
      <c r="B47" s="141"/>
      <c r="C47" s="141"/>
      <c r="D47" s="165"/>
      <c r="E47" s="141"/>
      <c r="F47" s="213"/>
      <c r="G47" s="141"/>
      <c r="H47" s="172"/>
      <c r="I47" s="141"/>
      <c r="J47" s="196"/>
      <c r="K47" s="196"/>
      <c r="L47" s="196"/>
      <c r="M47" s="196"/>
      <c r="N47" s="196"/>
      <c r="O47" s="196"/>
      <c r="P47" s="196"/>
    </row>
    <row r="48" spans="1:16" hidden="1" outlineLevel="2">
      <c r="A48" s="141"/>
      <c r="B48" s="141"/>
      <c r="C48" s="141"/>
      <c r="D48" s="141"/>
      <c r="E48" s="209" t="str">
        <f t="shared" ref="E48:P48" si="11" xml:space="preserve"> E$40</f>
        <v>Variance to forecast totex for wage adjustment - TTT</v>
      </c>
      <c r="F48" s="209">
        <f t="shared" si="11"/>
        <v>0</v>
      </c>
      <c r="G48" s="209" t="str">
        <f t="shared" si="11"/>
        <v>£m</v>
      </c>
      <c r="H48" s="209">
        <f t="shared" si="11"/>
        <v>0</v>
      </c>
      <c r="I48" s="209">
        <f t="shared" si="11"/>
        <v>0</v>
      </c>
      <c r="J48" s="209">
        <f t="shared" si="11"/>
        <v>0</v>
      </c>
      <c r="K48" s="209">
        <f t="shared" si="11"/>
        <v>0</v>
      </c>
      <c r="L48" s="209">
        <f t="shared" si="11"/>
        <v>0</v>
      </c>
      <c r="M48" s="209">
        <f t="shared" si="11"/>
        <v>0</v>
      </c>
      <c r="N48" s="209">
        <f t="shared" si="11"/>
        <v>0</v>
      </c>
      <c r="O48" s="209">
        <f t="shared" si="11"/>
        <v>0</v>
      </c>
      <c r="P48" s="209">
        <f t="shared" si="11"/>
        <v>0</v>
      </c>
    </row>
    <row r="49" spans="1:16" hidden="1" outlineLevel="2">
      <c r="A49" s="141"/>
      <c r="B49" s="141"/>
      <c r="C49" s="141"/>
      <c r="D49" s="141"/>
      <c r="E49" s="209" t="str">
        <f t="shared" ref="E49:P49" si="12">E46</f>
        <v>Time value of money factor - TTT</v>
      </c>
      <c r="F49" s="209">
        <f t="shared" si="12"/>
        <v>0</v>
      </c>
      <c r="G49" s="209" t="str">
        <f t="shared" si="12"/>
        <v>Factor</v>
      </c>
      <c r="H49" s="209">
        <f t="shared" si="12"/>
        <v>0</v>
      </c>
      <c r="I49" s="209">
        <f t="shared" si="12"/>
        <v>0</v>
      </c>
      <c r="J49" s="209">
        <f t="shared" si="12"/>
        <v>1</v>
      </c>
      <c r="K49" s="209">
        <f t="shared" si="12"/>
        <v>1.122016155346969</v>
      </c>
      <c r="L49" s="209">
        <f t="shared" si="12"/>
        <v>1.0901828170879997</v>
      </c>
      <c r="M49" s="209">
        <f t="shared" si="12"/>
        <v>1.0592526399999997</v>
      </c>
      <c r="N49" s="209">
        <f t="shared" si="12"/>
        <v>1.0291999999999999</v>
      </c>
      <c r="O49" s="209">
        <f t="shared" si="12"/>
        <v>1</v>
      </c>
      <c r="P49" s="209">
        <f t="shared" si="12"/>
        <v>1</v>
      </c>
    </row>
    <row r="50" spans="1:16" hidden="1" outlineLevel="2">
      <c r="A50" s="141"/>
      <c r="B50" s="141"/>
      <c r="C50" s="141"/>
      <c r="D50" s="141"/>
      <c r="E50" s="141" t="s">
        <v>381</v>
      </c>
      <c r="F50" s="202"/>
      <c r="G50" s="141" t="s">
        <v>116</v>
      </c>
      <c r="H50" s="172">
        <f xml:space="preserve"> SUM(J50:P50)</f>
        <v>0</v>
      </c>
      <c r="I50" s="141"/>
      <c r="J50" s="172">
        <f t="shared" ref="J50:P50" si="13" xml:space="preserve"> J48*J49</f>
        <v>0</v>
      </c>
      <c r="K50" s="172">
        <f t="shared" si="13"/>
        <v>0</v>
      </c>
      <c r="L50" s="172">
        <f t="shared" si="13"/>
        <v>0</v>
      </c>
      <c r="M50" s="172">
        <f t="shared" si="13"/>
        <v>0</v>
      </c>
      <c r="N50" s="172">
        <f t="shared" si="13"/>
        <v>0</v>
      </c>
      <c r="O50" s="172">
        <f t="shared" si="13"/>
        <v>0</v>
      </c>
      <c r="P50" s="172">
        <f t="shared" si="13"/>
        <v>0</v>
      </c>
    </row>
    <row r="51" spans="1:16" hidden="1" outlineLevel="2">
      <c r="A51" s="141"/>
      <c r="B51" s="141"/>
      <c r="C51" s="141"/>
      <c r="D51" s="141"/>
      <c r="E51" s="141" t="s">
        <v>467</v>
      </c>
      <c r="F51" s="202">
        <f xml:space="preserve"> H50 * -1</f>
        <v>0</v>
      </c>
      <c r="G51" s="141" t="s">
        <v>116</v>
      </c>
      <c r="H51" s="172"/>
      <c r="I51" s="141"/>
      <c r="J51" s="172"/>
      <c r="K51" s="172"/>
      <c r="L51" s="172"/>
      <c r="M51" s="172"/>
      <c r="N51" s="172"/>
      <c r="O51" s="172"/>
      <c r="P51" s="172"/>
    </row>
    <row r="52" spans="1:16" hidden="1" outlineLevel="1">
      <c r="A52" s="141"/>
      <c r="B52" s="141"/>
      <c r="C52" s="141"/>
      <c r="D52" s="141"/>
      <c r="E52" s="141"/>
      <c r="F52" s="141"/>
      <c r="G52" s="141"/>
      <c r="H52" s="141"/>
      <c r="I52" s="141"/>
      <c r="J52" s="141"/>
      <c r="K52" s="141"/>
      <c r="L52" s="141"/>
      <c r="M52" s="141"/>
      <c r="N52" s="141"/>
      <c r="O52" s="141"/>
      <c r="P52" s="141"/>
    </row>
    <row r="53" spans="1:16" hidden="1" outlineLevel="1" collapsed="1">
      <c r="A53" s="141"/>
      <c r="B53" s="141"/>
      <c r="C53" s="165" t="s">
        <v>618</v>
      </c>
      <c r="D53" s="141"/>
      <c r="E53" s="141"/>
      <c r="F53" s="141"/>
      <c r="G53" s="141"/>
      <c r="H53" s="141"/>
      <c r="I53" s="141"/>
      <c r="J53" s="141"/>
      <c r="K53" s="141"/>
      <c r="L53" s="141"/>
      <c r="M53" s="141"/>
      <c r="N53" s="141"/>
      <c r="O53" s="141"/>
      <c r="P53" s="141"/>
    </row>
    <row r="54" spans="1:16" hidden="1" outlineLevel="2">
      <c r="A54" s="141"/>
      <c r="B54" s="141"/>
      <c r="C54" s="165"/>
      <c r="D54" s="141"/>
      <c r="E54" s="141"/>
      <c r="F54" s="141"/>
      <c r="G54" s="141"/>
      <c r="H54" s="141"/>
      <c r="I54" s="141"/>
      <c r="J54" s="141"/>
      <c r="K54" s="141"/>
      <c r="L54" s="141"/>
      <c r="M54" s="141"/>
      <c r="N54" s="141"/>
      <c r="O54" s="141"/>
      <c r="P54" s="141"/>
    </row>
    <row r="55" spans="1:16" hidden="1" outlineLevel="2">
      <c r="A55" s="141"/>
      <c r="B55" s="141"/>
      <c r="C55" s="165"/>
      <c r="D55" s="141"/>
      <c r="E55" s="169" t="str">
        <f>InpActive!E$184</f>
        <v>Net totex for cost sharing reconciliation - TTT - nominal</v>
      </c>
      <c r="F55" s="169">
        <f>InpActive!F$184</f>
        <v>0</v>
      </c>
      <c r="G55" s="169" t="str">
        <f>InpActive!G$184</f>
        <v>£m</v>
      </c>
      <c r="H55" s="169">
        <f>InpActive!H$184</f>
        <v>0</v>
      </c>
      <c r="I55" s="169">
        <f>InpActive!I$184</f>
        <v>0</v>
      </c>
      <c r="J55" s="169">
        <f>InpActive!J$184</f>
        <v>0</v>
      </c>
      <c r="K55" s="169">
        <f>InpActive!K$184</f>
        <v>0</v>
      </c>
      <c r="L55" s="169">
        <f>InpActive!L$184</f>
        <v>0</v>
      </c>
      <c r="M55" s="169">
        <f>InpActive!M$184</f>
        <v>0</v>
      </c>
      <c r="N55" s="169">
        <f>InpActive!N$184</f>
        <v>0</v>
      </c>
      <c r="O55" s="169">
        <f>InpActive!O$184</f>
        <v>0</v>
      </c>
      <c r="P55" s="169">
        <f>InpActive!P$184</f>
        <v>0</v>
      </c>
    </row>
    <row r="56" spans="1:16" hidden="1" outlineLevel="2">
      <c r="A56" s="141"/>
      <c r="B56" s="141"/>
      <c r="C56" s="165"/>
      <c r="D56" s="141"/>
      <c r="E56" s="160" t="str">
        <f>Index!E$43</f>
        <v>CPI(H): Fin year average - inflate from base year 2017-18 average - CALC</v>
      </c>
      <c r="F56" s="169">
        <f>Index!F$43</f>
        <v>0</v>
      </c>
      <c r="G56" s="160" t="str">
        <f>Index!G$43</f>
        <v>%</v>
      </c>
      <c r="H56" s="169">
        <f>Index!H$43</f>
        <v>0</v>
      </c>
      <c r="I56" s="169">
        <f>Index!I$43</f>
        <v>0</v>
      </c>
      <c r="J56" s="160">
        <f>Index!J$43</f>
        <v>1.0386214616983847</v>
      </c>
      <c r="K56" s="160">
        <f>Index!K$43</f>
        <v>1.0469374700143934</v>
      </c>
      <c r="L56" s="160">
        <f>Index!L$43</f>
        <v>1.0853990084759317</v>
      </c>
      <c r="M56" s="160">
        <f>Index!M$43</f>
        <v>1.1806332960179113</v>
      </c>
      <c r="N56" s="160">
        <f>Index!N$43</f>
        <v>1.2461218615064769</v>
      </c>
      <c r="O56" s="160">
        <f>Index!O$43</f>
        <v>1.2833839756916681</v>
      </c>
      <c r="P56" s="160">
        <f>Index!P$43</f>
        <v>1.3140892371661603</v>
      </c>
    </row>
    <row r="57" spans="1:16" hidden="1" outlineLevel="2">
      <c r="A57" s="141"/>
      <c r="B57" s="141"/>
      <c r="C57" s="165"/>
      <c r="D57" s="141"/>
      <c r="E57" s="141" t="s">
        <v>466</v>
      </c>
      <c r="F57" s="141"/>
      <c r="G57" s="141" t="s">
        <v>116</v>
      </c>
      <c r="H57" s="141"/>
      <c r="I57" s="141"/>
      <c r="J57" s="173">
        <f t="shared" ref="J57:P57" si="14" xml:space="preserve"> J55 / J56</f>
        <v>0</v>
      </c>
      <c r="K57" s="173">
        <f t="shared" si="14"/>
        <v>0</v>
      </c>
      <c r="L57" s="173">
        <f t="shared" si="14"/>
        <v>0</v>
      </c>
      <c r="M57" s="173">
        <f t="shared" si="14"/>
        <v>0</v>
      </c>
      <c r="N57" s="173">
        <f t="shared" si="14"/>
        <v>0</v>
      </c>
      <c r="O57" s="173">
        <f t="shared" si="14"/>
        <v>0</v>
      </c>
      <c r="P57" s="173">
        <f t="shared" si="14"/>
        <v>0</v>
      </c>
    </row>
    <row r="58" spans="1:16" hidden="1" outlineLevel="2">
      <c r="A58" s="141"/>
      <c r="B58" s="141"/>
      <c r="C58" s="165"/>
      <c r="D58" s="141"/>
      <c r="E58" s="141"/>
      <c r="F58" s="141"/>
      <c r="G58" s="141"/>
      <c r="H58" s="141"/>
      <c r="I58" s="141"/>
      <c r="J58" s="141"/>
      <c r="K58" s="141"/>
      <c r="L58" s="141"/>
      <c r="M58" s="141"/>
      <c r="N58" s="141"/>
      <c r="O58" s="141"/>
      <c r="P58" s="141"/>
    </row>
    <row r="59" spans="1:16" hidden="1" outlineLevel="2">
      <c r="A59" s="141"/>
      <c r="B59" s="141"/>
      <c r="C59" s="165"/>
      <c r="D59" s="141"/>
      <c r="E59" s="186" t="str">
        <f>InpActive!E$186</f>
        <v>Performance related pay recovery mechanism adjustment  - TTT - Nominal (Neg)</v>
      </c>
      <c r="F59" s="186">
        <f>InpActive!F$186</f>
        <v>0</v>
      </c>
      <c r="G59" s="186" t="str">
        <f>InpActive!G$186</f>
        <v>£m</v>
      </c>
      <c r="H59" s="186">
        <f>InpActive!H$186</f>
        <v>0</v>
      </c>
      <c r="I59" s="186">
        <f>InpActive!I$186</f>
        <v>0</v>
      </c>
      <c r="J59" s="186">
        <f>InpActive!J$186</f>
        <v>0</v>
      </c>
      <c r="K59" s="186">
        <f>InpActive!K$186</f>
        <v>0</v>
      </c>
      <c r="L59" s="186">
        <f>InpActive!L$186</f>
        <v>0</v>
      </c>
      <c r="M59" s="186">
        <f>InpActive!M$186</f>
        <v>0</v>
      </c>
      <c r="N59" s="186">
        <f>InpActive!N$186</f>
        <v>0</v>
      </c>
      <c r="O59" s="186">
        <f>InpActive!O$186</f>
        <v>0</v>
      </c>
      <c r="P59" s="186">
        <f>InpActive!P$186</f>
        <v>0</v>
      </c>
    </row>
    <row r="60" spans="1:16" hidden="1" outlineLevel="2">
      <c r="A60" s="141"/>
      <c r="B60" s="141"/>
      <c r="C60" s="165"/>
      <c r="D60" s="141"/>
      <c r="E60" s="171" t="str">
        <f>Index!E$43</f>
        <v>CPI(H): Fin year average - inflate from base year 2017-18 average - CALC</v>
      </c>
      <c r="F60" s="186">
        <f>Index!F$43</f>
        <v>0</v>
      </c>
      <c r="G60" s="171" t="str">
        <f>Index!G$43</f>
        <v>%</v>
      </c>
      <c r="H60" s="186">
        <f>Index!H$43</f>
        <v>0</v>
      </c>
      <c r="I60" s="169">
        <f>Index!I$43</f>
        <v>0</v>
      </c>
      <c r="J60" s="160">
        <f>Index!J$43</f>
        <v>1.0386214616983847</v>
      </c>
      <c r="K60" s="160">
        <f>Index!K$43</f>
        <v>1.0469374700143934</v>
      </c>
      <c r="L60" s="160">
        <f>Index!L$43</f>
        <v>1.0853990084759317</v>
      </c>
      <c r="M60" s="160">
        <f>Index!M$43</f>
        <v>1.1806332960179113</v>
      </c>
      <c r="N60" s="160">
        <f>Index!N$43</f>
        <v>1.2461218615064769</v>
      </c>
      <c r="O60" s="160">
        <f>Index!O$43</f>
        <v>1.2833839756916681</v>
      </c>
      <c r="P60" s="160">
        <f>Index!P$43</f>
        <v>1.3140892371661603</v>
      </c>
    </row>
    <row r="61" spans="1:16" hidden="1" outlineLevel="2">
      <c r="A61" s="141"/>
      <c r="B61" s="141"/>
      <c r="C61" s="165"/>
      <c r="D61" s="141"/>
      <c r="E61" s="141" t="s">
        <v>662</v>
      </c>
      <c r="F61" s="141"/>
      <c r="G61" s="141" t="s">
        <v>116</v>
      </c>
      <c r="H61" s="173">
        <f>SUM(K61:O61)</f>
        <v>0</v>
      </c>
      <c r="I61" s="141"/>
      <c r="J61" s="173">
        <f xml:space="preserve"> J59 / J60</f>
        <v>0</v>
      </c>
      <c r="K61" s="173">
        <f xml:space="preserve"> K59 / K60</f>
        <v>0</v>
      </c>
      <c r="L61" s="173">
        <f t="shared" ref="L61:P61" si="15" xml:space="preserve"> L59 / L60</f>
        <v>0</v>
      </c>
      <c r="M61" s="173">
        <f t="shared" si="15"/>
        <v>0</v>
      </c>
      <c r="N61" s="173">
        <f t="shared" si="15"/>
        <v>0</v>
      </c>
      <c r="O61" s="173">
        <f t="shared" si="15"/>
        <v>0</v>
      </c>
      <c r="P61" s="173">
        <f t="shared" si="15"/>
        <v>0</v>
      </c>
    </row>
    <row r="62" spans="1:16" hidden="1" outlineLevel="2">
      <c r="A62" s="141"/>
      <c r="B62" s="141"/>
      <c r="C62" s="165"/>
      <c r="D62" s="141"/>
      <c r="E62" s="141" t="s">
        <v>663</v>
      </c>
      <c r="F62" s="168">
        <f>H61</f>
        <v>0</v>
      </c>
      <c r="G62" s="141" t="s">
        <v>116</v>
      </c>
      <c r="H62" s="141"/>
      <c r="I62" s="141"/>
      <c r="J62" s="173"/>
      <c r="K62" s="173"/>
      <c r="L62" s="173"/>
      <c r="M62" s="173"/>
      <c r="N62" s="173"/>
      <c r="O62" s="173"/>
      <c r="P62" s="173"/>
    </row>
    <row r="63" spans="1:16" hidden="1" outlineLevel="2">
      <c r="A63" s="141"/>
      <c r="B63" s="141"/>
      <c r="C63" s="165"/>
      <c r="D63" s="141"/>
      <c r="E63" s="141"/>
      <c r="F63" s="141"/>
      <c r="G63" s="141"/>
      <c r="H63" s="141"/>
      <c r="I63" s="141"/>
      <c r="J63" s="141"/>
      <c r="K63" s="141"/>
      <c r="L63" s="141"/>
      <c r="M63" s="141"/>
      <c r="N63" s="141"/>
      <c r="O63" s="141"/>
      <c r="P63" s="141"/>
    </row>
    <row r="64" spans="1:16" hidden="1" outlineLevel="2">
      <c r="A64" s="141"/>
      <c r="B64" s="141"/>
      <c r="C64" s="165"/>
      <c r="D64" s="141"/>
      <c r="E64" s="196" t="str">
        <f t="shared" ref="E64:P64" si="16">E$57</f>
        <v>Actual net totex for cost sharing reconciliation - TTT - Real</v>
      </c>
      <c r="F64" s="196">
        <f t="shared" si="16"/>
        <v>0</v>
      </c>
      <c r="G64" s="196" t="str">
        <f t="shared" si="16"/>
        <v>£m</v>
      </c>
      <c r="H64" s="196">
        <f t="shared" si="16"/>
        <v>0</v>
      </c>
      <c r="I64" s="196">
        <f t="shared" si="16"/>
        <v>0</v>
      </c>
      <c r="J64" s="196">
        <f t="shared" si="16"/>
        <v>0</v>
      </c>
      <c r="K64" s="196">
        <f t="shared" si="16"/>
        <v>0</v>
      </c>
      <c r="L64" s="196">
        <f t="shared" si="16"/>
        <v>0</v>
      </c>
      <c r="M64" s="196">
        <f t="shared" si="16"/>
        <v>0</v>
      </c>
      <c r="N64" s="196">
        <f t="shared" si="16"/>
        <v>0</v>
      </c>
      <c r="O64" s="196">
        <f t="shared" si="16"/>
        <v>0</v>
      </c>
      <c r="P64" s="196">
        <f t="shared" si="16"/>
        <v>0</v>
      </c>
    </row>
    <row r="65" spans="1:16" hidden="1" outlineLevel="2">
      <c r="A65" s="141"/>
      <c r="B65" s="141"/>
      <c r="C65" s="165"/>
      <c r="D65" s="141"/>
      <c r="E65" s="196" t="str">
        <f t="shared" ref="E65:P65" si="17">E61</f>
        <v>Performance related pay recovery mechanism adjustment  - TTT - real</v>
      </c>
      <c r="F65" s="196">
        <f t="shared" si="17"/>
        <v>0</v>
      </c>
      <c r="G65" s="196" t="str">
        <f t="shared" si="17"/>
        <v>£m</v>
      </c>
      <c r="H65" s="196">
        <f t="shared" si="17"/>
        <v>0</v>
      </c>
      <c r="I65" s="196">
        <f t="shared" si="17"/>
        <v>0</v>
      </c>
      <c r="J65" s="196">
        <f t="shared" si="17"/>
        <v>0</v>
      </c>
      <c r="K65" s="196">
        <f t="shared" si="17"/>
        <v>0</v>
      </c>
      <c r="L65" s="196">
        <f t="shared" si="17"/>
        <v>0</v>
      </c>
      <c r="M65" s="196">
        <f t="shared" si="17"/>
        <v>0</v>
      </c>
      <c r="N65" s="196">
        <f t="shared" si="17"/>
        <v>0</v>
      </c>
      <c r="O65" s="196">
        <f t="shared" si="17"/>
        <v>0</v>
      </c>
      <c r="P65" s="196">
        <f t="shared" si="17"/>
        <v>0</v>
      </c>
    </row>
    <row r="66" spans="1:16" hidden="1" outlineLevel="2">
      <c r="A66" s="141"/>
      <c r="B66" s="141"/>
      <c r="C66" s="165"/>
      <c r="D66" s="141"/>
      <c r="E66" s="169" t="str">
        <f>Time!E$54</f>
        <v>Forecast Period Flag</v>
      </c>
      <c r="F66" s="169">
        <f>Time!F$54</f>
        <v>0</v>
      </c>
      <c r="G66" s="169" t="str">
        <f>Time!G$54</f>
        <v>flag</v>
      </c>
      <c r="H66" s="169">
        <f>Time!H$54</f>
        <v>5</v>
      </c>
      <c r="I66" s="169">
        <f>Time!I$54</f>
        <v>0</v>
      </c>
      <c r="J66" s="169">
        <f>Time!J$54</f>
        <v>0</v>
      </c>
      <c r="K66" s="169">
        <f>Time!K$54</f>
        <v>1</v>
      </c>
      <c r="L66" s="169">
        <f>Time!L$54</f>
        <v>1</v>
      </c>
      <c r="M66" s="169">
        <f>Time!M$54</f>
        <v>1</v>
      </c>
      <c r="N66" s="169">
        <f>Time!N$54</f>
        <v>1</v>
      </c>
      <c r="O66" s="169">
        <f>Time!O$54</f>
        <v>1</v>
      </c>
      <c r="P66" s="169">
        <f>Time!P$54</f>
        <v>0</v>
      </c>
    </row>
    <row r="67" spans="1:16" hidden="1" outlineLevel="2">
      <c r="A67" s="141"/>
      <c r="B67" s="141"/>
      <c r="C67" s="165"/>
      <c r="D67" s="141"/>
      <c r="E67" s="141" t="s">
        <v>466</v>
      </c>
      <c r="F67" s="141"/>
      <c r="G67" s="141" t="s">
        <v>116</v>
      </c>
      <c r="H67" s="172">
        <f xml:space="preserve"> SUM(J67:P67)</f>
        <v>0</v>
      </c>
      <c r="I67" s="141"/>
      <c r="J67" s="168">
        <f xml:space="preserve"> (J64 + J65) * J66</f>
        <v>0</v>
      </c>
      <c r="K67" s="168">
        <f t="shared" ref="K67:P67" si="18" xml:space="preserve"> (K64 + K65) * K66</f>
        <v>0</v>
      </c>
      <c r="L67" s="168">
        <f t="shared" si="18"/>
        <v>0</v>
      </c>
      <c r="M67" s="168">
        <f t="shared" si="18"/>
        <v>0</v>
      </c>
      <c r="N67" s="168">
        <f t="shared" si="18"/>
        <v>0</v>
      </c>
      <c r="O67" s="168">
        <f t="shared" si="18"/>
        <v>0</v>
      </c>
      <c r="P67" s="168">
        <f t="shared" si="18"/>
        <v>0</v>
      </c>
    </row>
    <row r="68" spans="1:16" hidden="1" outlineLevel="2">
      <c r="A68" s="141"/>
      <c r="B68" s="141"/>
      <c r="C68" s="165"/>
      <c r="D68" s="141"/>
      <c r="E68" s="141"/>
      <c r="F68" s="141"/>
      <c r="G68" s="141"/>
      <c r="H68" s="172"/>
      <c r="I68" s="141"/>
      <c r="J68" s="168"/>
      <c r="K68" s="168"/>
      <c r="L68" s="168"/>
      <c r="M68" s="168"/>
      <c r="N68" s="168"/>
      <c r="O68" s="168"/>
      <c r="P68" s="168"/>
    </row>
    <row r="69" spans="1:16" hidden="1" outlineLevel="2">
      <c r="A69" s="141"/>
      <c r="B69" s="141"/>
      <c r="C69" s="165"/>
      <c r="D69" s="3" t="s">
        <v>313</v>
      </c>
      <c r="E69" s="141"/>
      <c r="F69" s="141"/>
      <c r="G69" s="141"/>
      <c r="H69" s="172"/>
      <c r="I69" s="141"/>
      <c r="J69" s="209"/>
      <c r="K69" s="209"/>
      <c r="L69" s="209"/>
      <c r="M69" s="209"/>
      <c r="N69" s="209"/>
      <c r="O69" s="209"/>
      <c r="P69" s="209"/>
    </row>
    <row r="70" spans="1:16" hidden="1" outlineLevel="2">
      <c r="A70" s="141"/>
      <c r="B70" s="141"/>
      <c r="C70" s="165"/>
      <c r="D70" s="3"/>
      <c r="E70" s="142" t="str">
        <f>InpActive!E180</f>
        <v>Opex split profile - Cost sharing - TTT</v>
      </c>
      <c r="F70" s="186">
        <f>InpActive!F180</f>
        <v>0</v>
      </c>
      <c r="G70" s="142" t="str">
        <f>InpActive!G180</f>
        <v>%</v>
      </c>
      <c r="H70" s="186">
        <f>InpActive!H180</f>
        <v>0</v>
      </c>
      <c r="I70" s="169">
        <f>InpActive!I180</f>
        <v>0</v>
      </c>
      <c r="J70" s="160">
        <f>InpActive!J180</f>
        <v>0</v>
      </c>
      <c r="K70" s="160">
        <f>InpActive!K180</f>
        <v>0</v>
      </c>
      <c r="L70" s="160">
        <f>InpActive!L180</f>
        <v>0</v>
      </c>
      <c r="M70" s="160">
        <f>InpActive!M180</f>
        <v>0</v>
      </c>
      <c r="N70" s="160">
        <f>InpActive!N180</f>
        <v>0</v>
      </c>
      <c r="O70" s="160">
        <f>InpActive!O180</f>
        <v>0</v>
      </c>
      <c r="P70" s="160">
        <f>InpActive!P180</f>
        <v>0</v>
      </c>
    </row>
    <row r="71" spans="1:16" hidden="1" outlineLevel="2">
      <c r="A71" s="141"/>
      <c r="B71" s="141"/>
      <c r="C71" s="165"/>
      <c r="D71" s="3"/>
      <c r="E71" s="142" t="str">
        <f>InpActive!E181</f>
        <v>Capex split profile - Cost sharing - TTT</v>
      </c>
      <c r="F71" s="186">
        <f>InpActive!F181</f>
        <v>0</v>
      </c>
      <c r="G71" s="142" t="str">
        <f>InpActive!G181</f>
        <v>%</v>
      </c>
      <c r="H71" s="186">
        <f>InpActive!H181</f>
        <v>0</v>
      </c>
      <c r="I71" s="169">
        <f>InpActive!I181</f>
        <v>0</v>
      </c>
      <c r="J71" s="160">
        <f>InpActive!J181</f>
        <v>0</v>
      </c>
      <c r="K71" s="160">
        <f>InpActive!K181</f>
        <v>0</v>
      </c>
      <c r="L71" s="160">
        <f>InpActive!L181</f>
        <v>0</v>
      </c>
      <c r="M71" s="160">
        <f>InpActive!M181</f>
        <v>0</v>
      </c>
      <c r="N71" s="160">
        <f>InpActive!N181</f>
        <v>0</v>
      </c>
      <c r="O71" s="160">
        <f>InpActive!O181</f>
        <v>0</v>
      </c>
      <c r="P71" s="160">
        <f>InpActive!P181</f>
        <v>0</v>
      </c>
    </row>
    <row r="72" spans="1:16" hidden="1" outlineLevel="2">
      <c r="A72" s="141"/>
      <c r="B72" s="141"/>
      <c r="C72" s="165"/>
      <c r="D72" s="3"/>
      <c r="E72" s="141" t="s">
        <v>465</v>
      </c>
      <c r="F72" s="163"/>
      <c r="G72" s="141" t="s">
        <v>119</v>
      </c>
      <c r="H72" s="203">
        <f xml:space="preserve"> SUM(J72:P72)</f>
        <v>0</v>
      </c>
      <c r="I72" s="141"/>
      <c r="J72" s="174">
        <f t="shared" ref="J72:P72" si="19" xml:space="preserve"> SUM(J70:J71)</f>
        <v>0</v>
      </c>
      <c r="K72" s="174">
        <f t="shared" si="19"/>
        <v>0</v>
      </c>
      <c r="L72" s="174">
        <f t="shared" si="19"/>
        <v>0</v>
      </c>
      <c r="M72" s="174">
        <f t="shared" si="19"/>
        <v>0</v>
      </c>
      <c r="N72" s="174">
        <f t="shared" si="19"/>
        <v>0</v>
      </c>
      <c r="O72" s="174">
        <f t="shared" si="19"/>
        <v>0</v>
      </c>
      <c r="P72" s="174">
        <f t="shared" si="19"/>
        <v>0</v>
      </c>
    </row>
    <row r="73" spans="1:16" hidden="1" outlineLevel="2">
      <c r="A73" s="141"/>
      <c r="B73" s="141"/>
      <c r="C73" s="165"/>
      <c r="D73" s="3"/>
      <c r="E73" s="141" t="s">
        <v>464</v>
      </c>
      <c r="F73" s="207">
        <f>$H$72</f>
        <v>0</v>
      </c>
      <c r="G73" s="141" t="s">
        <v>119</v>
      </c>
      <c r="H73" s="203"/>
      <c r="I73" s="141"/>
      <c r="J73" s="174"/>
      <c r="K73" s="174"/>
      <c r="L73" s="174"/>
      <c r="M73" s="174"/>
      <c r="N73" s="174"/>
      <c r="O73" s="174"/>
      <c r="P73" s="174"/>
    </row>
    <row r="74" spans="1:16" hidden="1" outlineLevel="2">
      <c r="A74" s="141"/>
      <c r="B74" s="141"/>
      <c r="C74" s="165"/>
      <c r="D74" s="3"/>
      <c r="E74" s="141"/>
      <c r="F74" s="163"/>
      <c r="G74" s="141"/>
      <c r="H74" s="141"/>
      <c r="I74" s="141"/>
      <c r="J74" s="141"/>
      <c r="K74" s="141"/>
      <c r="L74" s="141"/>
      <c r="M74" s="141"/>
      <c r="N74" s="141"/>
      <c r="O74" s="141"/>
      <c r="P74" s="141"/>
    </row>
    <row r="75" spans="1:16" hidden="1" outlineLevel="2">
      <c r="A75" s="141"/>
      <c r="B75" s="141"/>
      <c r="C75" s="165"/>
      <c r="D75" s="3"/>
      <c r="E75" s="181" t="str">
        <f xml:space="preserve"> E$73</f>
        <v>Totex profile - Cost Sharing - 5 year percentage - TTT</v>
      </c>
      <c r="F75" s="181">
        <f xml:space="preserve"> F$73</f>
        <v>0</v>
      </c>
      <c r="G75" s="181" t="str">
        <f xml:space="preserve"> G$73</f>
        <v>%</v>
      </c>
      <c r="H75" s="141"/>
      <c r="I75" s="141"/>
      <c r="J75" s="141"/>
      <c r="K75" s="141"/>
      <c r="L75" s="141"/>
      <c r="M75" s="141"/>
      <c r="N75" s="141"/>
      <c r="O75" s="141"/>
      <c r="P75" s="141"/>
    </row>
    <row r="76" spans="1:16" hidden="1" outlineLevel="2">
      <c r="A76" s="141"/>
      <c r="B76" s="141"/>
      <c r="C76" s="165"/>
      <c r="D76" s="3"/>
      <c r="E76" s="141" t="s">
        <v>463</v>
      </c>
      <c r="F76" s="16">
        <f xml:space="preserve"> IF(OR(F75 = 1, F75 = 0), 0, 1)</f>
        <v>0</v>
      </c>
      <c r="G76" s="141" t="s">
        <v>300</v>
      </c>
      <c r="H76" s="141"/>
      <c r="I76" s="141"/>
      <c r="J76" s="141"/>
      <c r="K76" s="141"/>
      <c r="L76" s="141"/>
      <c r="M76" s="141"/>
      <c r="N76" s="141"/>
      <c r="O76" s="141"/>
      <c r="P76" s="141"/>
    </row>
    <row r="77" spans="1:16" hidden="1" outlineLevel="2">
      <c r="A77" s="141"/>
      <c r="B77" s="141"/>
      <c r="C77" s="165"/>
      <c r="D77" s="3"/>
      <c r="E77" s="141"/>
      <c r="F77" s="141"/>
      <c r="G77" s="141"/>
      <c r="H77" s="172"/>
      <c r="I77" s="141"/>
      <c r="J77" s="209"/>
      <c r="K77" s="209"/>
      <c r="L77" s="209"/>
      <c r="M77" s="209"/>
      <c r="N77" s="209"/>
      <c r="O77" s="209"/>
      <c r="P77" s="209"/>
    </row>
    <row r="78" spans="1:16" hidden="1" outlineLevel="2">
      <c r="A78" s="141"/>
      <c r="B78" s="141"/>
      <c r="C78" s="165"/>
      <c r="D78" s="141"/>
      <c r="E78" s="142" t="str">
        <f>InpActive!E185</f>
        <v>Net totex available for cost sharing - TTT - Real</v>
      </c>
      <c r="F78" s="289">
        <f>InpActive!F185</f>
        <v>0</v>
      </c>
      <c r="G78" s="142" t="str">
        <f>InpActive!G185</f>
        <v>£m</v>
      </c>
      <c r="H78" s="172"/>
      <c r="I78" s="141"/>
      <c r="J78" s="209"/>
      <c r="K78" s="209"/>
      <c r="L78" s="209"/>
      <c r="M78" s="209"/>
      <c r="N78" s="209"/>
      <c r="O78" s="209"/>
      <c r="P78" s="209"/>
    </row>
    <row r="79" spans="1:16" hidden="1" outlineLevel="2">
      <c r="A79" s="141"/>
      <c r="B79" s="141"/>
      <c r="C79" s="165"/>
      <c r="D79" s="141"/>
      <c r="E79" s="141" t="str">
        <f t="shared" ref="E79:P79" si="20" xml:space="preserve"> E$72</f>
        <v>Totex profile - Cost Sharing - TTT</v>
      </c>
      <c r="F79" s="209">
        <f t="shared" si="20"/>
        <v>0</v>
      </c>
      <c r="G79" s="141" t="str">
        <f t="shared" si="20"/>
        <v>%</v>
      </c>
      <c r="H79" s="203">
        <f t="shared" si="20"/>
        <v>0</v>
      </c>
      <c r="I79" s="168">
        <f t="shared" si="20"/>
        <v>0</v>
      </c>
      <c r="J79" s="174">
        <f t="shared" si="20"/>
        <v>0</v>
      </c>
      <c r="K79" s="174">
        <f t="shared" si="20"/>
        <v>0</v>
      </c>
      <c r="L79" s="174">
        <f t="shared" si="20"/>
        <v>0</v>
      </c>
      <c r="M79" s="174">
        <f t="shared" si="20"/>
        <v>0</v>
      </c>
      <c r="N79" s="174">
        <f t="shared" si="20"/>
        <v>0</v>
      </c>
      <c r="O79" s="174">
        <f t="shared" si="20"/>
        <v>0</v>
      </c>
      <c r="P79" s="174">
        <f t="shared" si="20"/>
        <v>0</v>
      </c>
    </row>
    <row r="80" spans="1:16" hidden="1" outlineLevel="2">
      <c r="A80" s="141"/>
      <c r="B80" s="141"/>
      <c r="C80" s="165"/>
      <c r="D80" s="141"/>
      <c r="E80" s="141" t="s">
        <v>462</v>
      </c>
      <c r="F80" s="141"/>
      <c r="G80" s="141" t="s">
        <v>116</v>
      </c>
      <c r="H80" s="172">
        <f xml:space="preserve"> SUM(J80:P80)</f>
        <v>0</v>
      </c>
      <c r="I80" s="141"/>
      <c r="J80" s="209">
        <f t="shared" ref="J80:P80" si="21" xml:space="preserve"> J79 * $F78</f>
        <v>0</v>
      </c>
      <c r="K80" s="209">
        <f t="shared" si="21"/>
        <v>0</v>
      </c>
      <c r="L80" s="209">
        <f t="shared" si="21"/>
        <v>0</v>
      </c>
      <c r="M80" s="209">
        <f t="shared" si="21"/>
        <v>0</v>
      </c>
      <c r="N80" s="209">
        <f t="shared" si="21"/>
        <v>0</v>
      </c>
      <c r="O80" s="209">
        <f t="shared" si="21"/>
        <v>0</v>
      </c>
      <c r="P80" s="209">
        <f t="shared" si="21"/>
        <v>0</v>
      </c>
    </row>
    <row r="81" spans="1:16" hidden="1" outlineLevel="2">
      <c r="A81" s="141"/>
      <c r="B81" s="141"/>
      <c r="C81" s="165"/>
      <c r="D81" s="141"/>
      <c r="E81" s="141"/>
      <c r="F81" s="141"/>
      <c r="G81" s="141"/>
      <c r="H81" s="172"/>
      <c r="I81" s="141"/>
      <c r="J81" s="209"/>
      <c r="K81" s="209"/>
      <c r="L81" s="209"/>
      <c r="M81" s="209"/>
      <c r="N81" s="209"/>
      <c r="O81" s="209"/>
      <c r="P81" s="209"/>
    </row>
    <row r="82" spans="1:16" hidden="1" outlineLevel="2">
      <c r="A82" s="141"/>
      <c r="B82" s="141"/>
      <c r="C82" s="165"/>
      <c r="D82" s="141"/>
      <c r="E82" s="209" t="str">
        <f t="shared" ref="E82:P82" si="22">E$80</f>
        <v>Net totex available for cost sharing profiled - TTT - Real</v>
      </c>
      <c r="F82" s="209">
        <f t="shared" si="22"/>
        <v>0</v>
      </c>
      <c r="G82" s="209" t="str">
        <f t="shared" si="22"/>
        <v>£m</v>
      </c>
      <c r="H82" s="209">
        <f t="shared" si="22"/>
        <v>0</v>
      </c>
      <c r="I82" s="209">
        <f t="shared" si="22"/>
        <v>0</v>
      </c>
      <c r="J82" s="209">
        <f t="shared" si="22"/>
        <v>0</v>
      </c>
      <c r="K82" s="209">
        <f t="shared" si="22"/>
        <v>0</v>
      </c>
      <c r="L82" s="209">
        <f t="shared" si="22"/>
        <v>0</v>
      </c>
      <c r="M82" s="209">
        <f t="shared" si="22"/>
        <v>0</v>
      </c>
      <c r="N82" s="209">
        <f t="shared" si="22"/>
        <v>0</v>
      </c>
      <c r="O82" s="209">
        <f t="shared" si="22"/>
        <v>0</v>
      </c>
      <c r="P82" s="209">
        <f t="shared" si="22"/>
        <v>0</v>
      </c>
    </row>
    <row r="83" spans="1:16" hidden="1" outlineLevel="2">
      <c r="A83" s="141"/>
      <c r="B83" s="141"/>
      <c r="C83" s="165"/>
      <c r="D83" s="141"/>
      <c r="E83" s="209" t="str">
        <f t="shared" ref="E83:P83" si="23" xml:space="preserve"> E$40</f>
        <v>Variance to forecast totex for wage adjustment - TTT</v>
      </c>
      <c r="F83" s="209">
        <f t="shared" si="23"/>
        <v>0</v>
      </c>
      <c r="G83" s="209" t="str">
        <f t="shared" si="23"/>
        <v>£m</v>
      </c>
      <c r="H83" s="209">
        <f t="shared" si="23"/>
        <v>0</v>
      </c>
      <c r="I83" s="209">
        <f t="shared" si="23"/>
        <v>0</v>
      </c>
      <c r="J83" s="209">
        <f t="shared" si="23"/>
        <v>0</v>
      </c>
      <c r="K83" s="209">
        <f t="shared" si="23"/>
        <v>0</v>
      </c>
      <c r="L83" s="209">
        <f t="shared" si="23"/>
        <v>0</v>
      </c>
      <c r="M83" s="209">
        <f t="shared" si="23"/>
        <v>0</v>
      </c>
      <c r="N83" s="209">
        <f t="shared" si="23"/>
        <v>0</v>
      </c>
      <c r="O83" s="209">
        <f t="shared" si="23"/>
        <v>0</v>
      </c>
      <c r="P83" s="209">
        <f t="shared" si="23"/>
        <v>0</v>
      </c>
    </row>
    <row r="84" spans="1:16" hidden="1" outlineLevel="2">
      <c r="A84" s="141"/>
      <c r="B84" s="141"/>
      <c r="C84" s="165"/>
      <c r="D84" s="141"/>
      <c r="E84" s="186" t="str">
        <f>InpActive!E188</f>
        <v>Total final WINEP reconciliation - TTT - real</v>
      </c>
      <c r="F84" s="186">
        <f>InpActive!F188</f>
        <v>0</v>
      </c>
      <c r="G84" s="186" t="str">
        <f>InpActive!G188</f>
        <v>£m</v>
      </c>
      <c r="H84" s="186">
        <f>InpActive!H188</f>
        <v>0</v>
      </c>
      <c r="I84" s="186">
        <f>InpActive!I188</f>
        <v>0</v>
      </c>
      <c r="J84" s="186">
        <f>InpActive!J188</f>
        <v>0</v>
      </c>
      <c r="K84" s="186">
        <f>InpActive!K188</f>
        <v>0</v>
      </c>
      <c r="L84" s="186">
        <f>InpActive!L188</f>
        <v>0</v>
      </c>
      <c r="M84" s="186">
        <f>InpActive!M188</f>
        <v>0</v>
      </c>
      <c r="N84" s="186">
        <f>InpActive!N188</f>
        <v>0</v>
      </c>
      <c r="O84" s="186">
        <f>InpActive!O188</f>
        <v>0</v>
      </c>
      <c r="P84" s="186">
        <f>InpActive!P188</f>
        <v>0</v>
      </c>
    </row>
    <row r="85" spans="1:16" hidden="1" outlineLevel="2">
      <c r="A85" s="141"/>
      <c r="B85" s="141"/>
      <c r="C85" s="165"/>
      <c r="D85" s="141"/>
      <c r="E85" s="213" t="str">
        <f t="shared" ref="E85:P85" si="24">E61</f>
        <v>Performance related pay recovery mechanism adjustment  - TTT - real</v>
      </c>
      <c r="F85" s="213">
        <f t="shared" si="24"/>
        <v>0</v>
      </c>
      <c r="G85" s="213" t="str">
        <f t="shared" si="24"/>
        <v>£m</v>
      </c>
      <c r="H85" s="213">
        <f t="shared" si="24"/>
        <v>0</v>
      </c>
      <c r="I85" s="213">
        <f t="shared" si="24"/>
        <v>0</v>
      </c>
      <c r="J85" s="213">
        <f t="shared" si="24"/>
        <v>0</v>
      </c>
      <c r="K85" s="213">
        <f t="shared" si="24"/>
        <v>0</v>
      </c>
      <c r="L85" s="213">
        <f t="shared" si="24"/>
        <v>0</v>
      </c>
      <c r="M85" s="213">
        <f t="shared" si="24"/>
        <v>0</v>
      </c>
      <c r="N85" s="213">
        <f t="shared" si="24"/>
        <v>0</v>
      </c>
      <c r="O85" s="213">
        <f t="shared" si="24"/>
        <v>0</v>
      </c>
      <c r="P85" s="213">
        <f t="shared" si="24"/>
        <v>0</v>
      </c>
    </row>
    <row r="86" spans="1:16" hidden="1" outlineLevel="2">
      <c r="A86" s="141"/>
      <c r="B86" s="141"/>
      <c r="C86" s="165"/>
      <c r="D86" s="141"/>
      <c r="E86" s="141" t="s">
        <v>461</v>
      </c>
      <c r="F86" s="141"/>
      <c r="G86" s="141" t="s">
        <v>116</v>
      </c>
      <c r="H86" s="172">
        <f xml:space="preserve"> SUM(J86:P86)</f>
        <v>0</v>
      </c>
      <c r="I86" s="141"/>
      <c r="J86" s="209">
        <f t="shared" ref="J86" si="25">SUM(J82:J85)</f>
        <v>0</v>
      </c>
      <c r="K86" s="209">
        <f>SUM(K82:K85)</f>
        <v>0</v>
      </c>
      <c r="L86" s="209">
        <f t="shared" ref="L86:P86" si="26">SUM(L82:L85)</f>
        <v>0</v>
      </c>
      <c r="M86" s="209">
        <f t="shared" si="26"/>
        <v>0</v>
      </c>
      <c r="N86" s="209">
        <f t="shared" si="26"/>
        <v>0</v>
      </c>
      <c r="O86" s="209">
        <f t="shared" si="26"/>
        <v>0</v>
      </c>
      <c r="P86" s="209">
        <f t="shared" si="26"/>
        <v>0</v>
      </c>
    </row>
    <row r="87" spans="1:16" hidden="1" outlineLevel="2">
      <c r="A87" s="141"/>
      <c r="B87" s="141"/>
      <c r="C87" s="165"/>
      <c r="D87" s="141"/>
      <c r="E87" s="141"/>
      <c r="F87" s="141"/>
      <c r="G87" s="141"/>
      <c r="H87" s="172"/>
      <c r="I87" s="141"/>
      <c r="J87" s="209"/>
      <c r="K87" s="209"/>
      <c r="L87" s="209"/>
      <c r="M87" s="209"/>
      <c r="N87" s="209"/>
      <c r="O87" s="209"/>
      <c r="P87" s="209"/>
    </row>
    <row r="88" spans="1:16" hidden="1" outlineLevel="2">
      <c r="A88" s="141"/>
      <c r="B88" s="141"/>
      <c r="C88" s="165"/>
      <c r="D88" s="165" t="s">
        <v>319</v>
      </c>
      <c r="E88" s="141"/>
      <c r="F88" s="141"/>
      <c r="G88" s="141"/>
      <c r="H88" s="172"/>
      <c r="I88" s="141"/>
      <c r="J88" s="209"/>
      <c r="K88" s="209"/>
      <c r="L88" s="209"/>
      <c r="M88" s="209"/>
      <c r="N88" s="209"/>
      <c r="O88" s="209"/>
      <c r="P88" s="209"/>
    </row>
    <row r="89" spans="1:16" hidden="1" outlineLevel="2">
      <c r="A89" s="141"/>
      <c r="B89" s="141"/>
      <c r="C89" s="165"/>
      <c r="D89" s="141"/>
      <c r="E89" s="213" t="str">
        <f t="shared" ref="E89:P89" si="27" xml:space="preserve"> E$67</f>
        <v>Actual net totex for cost sharing reconciliation - TTT - Real</v>
      </c>
      <c r="F89" s="213">
        <f t="shared" si="27"/>
        <v>0</v>
      </c>
      <c r="G89" s="213" t="str">
        <f t="shared" si="27"/>
        <v>£m</v>
      </c>
      <c r="H89" s="213">
        <f t="shared" si="27"/>
        <v>0</v>
      </c>
      <c r="I89" s="213">
        <f t="shared" si="27"/>
        <v>0</v>
      </c>
      <c r="J89" s="213">
        <f t="shared" si="27"/>
        <v>0</v>
      </c>
      <c r="K89" s="213">
        <f t="shared" si="27"/>
        <v>0</v>
      </c>
      <c r="L89" s="213">
        <f t="shared" si="27"/>
        <v>0</v>
      </c>
      <c r="M89" s="213">
        <f t="shared" si="27"/>
        <v>0</v>
      </c>
      <c r="N89" s="213">
        <f t="shared" si="27"/>
        <v>0</v>
      </c>
      <c r="O89" s="213">
        <f t="shared" si="27"/>
        <v>0</v>
      </c>
      <c r="P89" s="213">
        <f t="shared" si="27"/>
        <v>0</v>
      </c>
    </row>
    <row r="90" spans="1:16" hidden="1" outlineLevel="2">
      <c r="A90" s="141"/>
      <c r="B90" s="141"/>
      <c r="C90" s="165"/>
      <c r="D90" s="141"/>
      <c r="E90" s="213" t="str">
        <f t="shared" ref="E90:P90" si="28" xml:space="preserve"> E$86</f>
        <v>Net totex available for cost sharing after adjustments profiled - TTT - Real</v>
      </c>
      <c r="F90" s="213">
        <f t="shared" si="28"/>
        <v>0</v>
      </c>
      <c r="G90" s="213" t="str">
        <f t="shared" si="28"/>
        <v>£m</v>
      </c>
      <c r="H90" s="213">
        <f t="shared" si="28"/>
        <v>0</v>
      </c>
      <c r="I90" s="213">
        <f t="shared" si="28"/>
        <v>0</v>
      </c>
      <c r="J90" s="213">
        <f t="shared" si="28"/>
        <v>0</v>
      </c>
      <c r="K90" s="213">
        <f t="shared" si="28"/>
        <v>0</v>
      </c>
      <c r="L90" s="213">
        <f t="shared" si="28"/>
        <v>0</v>
      </c>
      <c r="M90" s="213">
        <f t="shared" si="28"/>
        <v>0</v>
      </c>
      <c r="N90" s="213">
        <f t="shared" si="28"/>
        <v>0</v>
      </c>
      <c r="O90" s="213">
        <f t="shared" si="28"/>
        <v>0</v>
      </c>
      <c r="P90" s="213">
        <f t="shared" si="28"/>
        <v>0</v>
      </c>
    </row>
    <row r="91" spans="1:16" hidden="1" outlineLevel="2">
      <c r="A91" s="141"/>
      <c r="B91" s="141"/>
      <c r="C91" s="165"/>
      <c r="D91" s="141"/>
      <c r="E91" s="143" t="s">
        <v>460</v>
      </c>
      <c r="F91" s="172"/>
      <c r="G91" s="141" t="s">
        <v>116</v>
      </c>
      <c r="H91" s="172">
        <f xml:space="preserve"> SUM(J91:P91)</f>
        <v>0</v>
      </c>
      <c r="I91" s="141"/>
      <c r="J91" s="209">
        <f t="shared" ref="J91:P91" si="29" xml:space="preserve"> J89 - J90</f>
        <v>0</v>
      </c>
      <c r="K91" s="209">
        <f t="shared" si="29"/>
        <v>0</v>
      </c>
      <c r="L91" s="209">
        <f t="shared" si="29"/>
        <v>0</v>
      </c>
      <c r="M91" s="209">
        <f t="shared" si="29"/>
        <v>0</v>
      </c>
      <c r="N91" s="209">
        <f t="shared" si="29"/>
        <v>0</v>
      </c>
      <c r="O91" s="209">
        <f t="shared" si="29"/>
        <v>0</v>
      </c>
      <c r="P91" s="209">
        <f t="shared" si="29"/>
        <v>0</v>
      </c>
    </row>
    <row r="92" spans="1:16" hidden="1" outlineLevel="2">
      <c r="A92" s="141"/>
      <c r="B92" s="141"/>
      <c r="C92" s="165"/>
      <c r="D92" s="141"/>
      <c r="E92" s="141"/>
      <c r="F92" s="141"/>
      <c r="G92" s="141"/>
      <c r="H92" s="172"/>
      <c r="I92" s="141"/>
      <c r="J92" s="209"/>
      <c r="K92" s="209"/>
      <c r="L92" s="209"/>
      <c r="M92" s="209"/>
      <c r="N92" s="209"/>
      <c r="O92" s="209"/>
      <c r="P92" s="209"/>
    </row>
    <row r="93" spans="1:16" hidden="1" outlineLevel="2">
      <c r="A93" s="141"/>
      <c r="B93" s="141"/>
      <c r="C93" s="165"/>
      <c r="D93" s="165" t="s">
        <v>321</v>
      </c>
      <c r="E93" s="141"/>
      <c r="F93" s="141"/>
      <c r="G93" s="141"/>
      <c r="H93" s="172"/>
      <c r="I93" s="141"/>
      <c r="J93" s="209"/>
      <c r="K93" s="209"/>
      <c r="L93" s="209"/>
      <c r="M93" s="209"/>
      <c r="N93" s="209"/>
      <c r="O93" s="209"/>
      <c r="P93" s="209"/>
    </row>
    <row r="94" spans="1:16" hidden="1" outlineLevel="2">
      <c r="A94" s="141"/>
      <c r="B94" s="141"/>
      <c r="C94" s="165"/>
      <c r="D94" s="165"/>
      <c r="E94" s="141"/>
      <c r="F94" s="141"/>
      <c r="G94" s="141"/>
      <c r="H94" s="172"/>
      <c r="I94" s="141"/>
      <c r="J94" s="209"/>
      <c r="K94" s="209"/>
      <c r="L94" s="209"/>
      <c r="M94" s="209"/>
      <c r="N94" s="209"/>
      <c r="O94" s="209"/>
      <c r="P94" s="209"/>
    </row>
    <row r="95" spans="1:16" hidden="1" outlineLevel="2">
      <c r="A95" s="141"/>
      <c r="B95" s="141"/>
      <c r="C95" s="304"/>
      <c r="D95" s="209"/>
      <c r="E95" s="209" t="str">
        <f t="shared" ref="E95:P95" si="30" xml:space="preserve"> E$91</f>
        <v>Variance to forecast net totex for cost sharing - TTT - Real</v>
      </c>
      <c r="F95" s="209">
        <f t="shared" si="30"/>
        <v>0</v>
      </c>
      <c r="G95" s="209" t="str">
        <f t="shared" si="30"/>
        <v>£m</v>
      </c>
      <c r="H95" s="209">
        <f t="shared" si="30"/>
        <v>0</v>
      </c>
      <c r="I95" s="209">
        <f t="shared" si="30"/>
        <v>0</v>
      </c>
      <c r="J95" s="209">
        <f t="shared" si="30"/>
        <v>0</v>
      </c>
      <c r="K95" s="209">
        <f t="shared" si="30"/>
        <v>0</v>
      </c>
      <c r="L95" s="209">
        <f t="shared" si="30"/>
        <v>0</v>
      </c>
      <c r="M95" s="209">
        <f t="shared" si="30"/>
        <v>0</v>
      </c>
      <c r="N95" s="209">
        <f t="shared" si="30"/>
        <v>0</v>
      </c>
      <c r="O95" s="209">
        <f t="shared" si="30"/>
        <v>0</v>
      </c>
      <c r="P95" s="209">
        <f t="shared" si="30"/>
        <v>0</v>
      </c>
    </row>
    <row r="96" spans="1:16" hidden="1" outlineLevel="2">
      <c r="A96" s="141"/>
      <c r="B96" s="141"/>
      <c r="C96" s="165"/>
      <c r="D96" s="141"/>
      <c r="E96" s="209" t="str">
        <f t="shared" ref="E96:P96" si="31" xml:space="preserve"> E$46</f>
        <v>Time value of money factor - TTT</v>
      </c>
      <c r="F96" s="209">
        <f t="shared" si="31"/>
        <v>0</v>
      </c>
      <c r="G96" s="209" t="str">
        <f t="shared" si="31"/>
        <v>Factor</v>
      </c>
      <c r="H96" s="209">
        <f t="shared" si="31"/>
        <v>0</v>
      </c>
      <c r="I96" s="209">
        <f t="shared" si="31"/>
        <v>0</v>
      </c>
      <c r="J96" s="209">
        <f t="shared" si="31"/>
        <v>1</v>
      </c>
      <c r="K96" s="209">
        <f t="shared" si="31"/>
        <v>1.122016155346969</v>
      </c>
      <c r="L96" s="209">
        <f t="shared" si="31"/>
        <v>1.0901828170879997</v>
      </c>
      <c r="M96" s="209">
        <f t="shared" si="31"/>
        <v>1.0592526399999997</v>
      </c>
      <c r="N96" s="209">
        <f t="shared" si="31"/>
        <v>1.0291999999999999</v>
      </c>
      <c r="O96" s="209">
        <f t="shared" si="31"/>
        <v>1</v>
      </c>
      <c r="P96" s="209">
        <f t="shared" si="31"/>
        <v>1</v>
      </c>
    </row>
    <row r="97" spans="1:16" hidden="1" outlineLevel="2">
      <c r="A97" s="141"/>
      <c r="B97" s="141"/>
      <c r="C97" s="165"/>
      <c r="D97" s="141"/>
      <c r="E97" s="141" t="s">
        <v>459</v>
      </c>
      <c r="F97" s="172"/>
      <c r="G97" s="141" t="s">
        <v>116</v>
      </c>
      <c r="H97" s="172">
        <f xml:space="preserve"> SUM(J97:P97)</f>
        <v>0</v>
      </c>
      <c r="I97" s="141"/>
      <c r="J97" s="172">
        <f t="shared" ref="J97:P97" si="32" xml:space="preserve"> J95 * J96</f>
        <v>0</v>
      </c>
      <c r="K97" s="172">
        <f t="shared" si="32"/>
        <v>0</v>
      </c>
      <c r="L97" s="172">
        <f t="shared" si="32"/>
        <v>0</v>
      </c>
      <c r="M97" s="172">
        <f t="shared" si="32"/>
        <v>0</v>
      </c>
      <c r="N97" s="172">
        <f t="shared" si="32"/>
        <v>0</v>
      </c>
      <c r="O97" s="172">
        <f t="shared" si="32"/>
        <v>0</v>
      </c>
      <c r="P97" s="172">
        <f t="shared" si="32"/>
        <v>0</v>
      </c>
    </row>
    <row r="98" spans="1:16" hidden="1" outlineLevel="2">
      <c r="A98" s="141"/>
      <c r="B98" s="141"/>
      <c r="C98" s="165"/>
      <c r="D98" s="141"/>
      <c r="E98" s="141" t="s">
        <v>458</v>
      </c>
      <c r="F98" s="172">
        <f xml:space="preserve"> $H97</f>
        <v>0</v>
      </c>
      <c r="G98" s="143" t="s">
        <v>116</v>
      </c>
      <c r="H98" s="141"/>
      <c r="I98" s="141"/>
      <c r="J98" s="141"/>
      <c r="K98" s="141"/>
      <c r="L98" s="141"/>
      <c r="M98" s="141"/>
      <c r="N98" s="141"/>
      <c r="O98" s="141"/>
      <c r="P98" s="141"/>
    </row>
    <row r="99" spans="1:16" hidden="1" outlineLevel="2">
      <c r="A99" s="141"/>
      <c r="B99" s="141"/>
      <c r="C99" s="165"/>
      <c r="D99" s="141"/>
      <c r="E99" s="141"/>
      <c r="F99" s="172"/>
      <c r="G99" s="143"/>
      <c r="H99" s="141"/>
      <c r="I99" s="141"/>
      <c r="J99" s="141"/>
      <c r="K99" s="141"/>
      <c r="L99" s="141"/>
      <c r="M99" s="141"/>
      <c r="N99" s="141"/>
      <c r="O99" s="141"/>
      <c r="P99" s="141"/>
    </row>
    <row r="100" spans="1:16" hidden="1" outlineLevel="2">
      <c r="A100" s="141"/>
      <c r="B100" s="141"/>
      <c r="C100" s="141"/>
      <c r="D100" s="165" t="s">
        <v>326</v>
      </c>
      <c r="E100" s="141"/>
      <c r="F100" s="141"/>
      <c r="G100" s="141"/>
      <c r="H100" s="141"/>
      <c r="I100" s="141"/>
      <c r="J100" s="141"/>
      <c r="K100" s="141"/>
      <c r="L100" s="141"/>
      <c r="M100" s="141"/>
      <c r="N100" s="141"/>
      <c r="O100" s="141"/>
      <c r="P100" s="141"/>
    </row>
    <row r="101" spans="1:16" hidden="1" outlineLevel="2">
      <c r="A101" s="141"/>
      <c r="B101" s="141"/>
      <c r="C101" s="141"/>
      <c r="D101" s="165"/>
      <c r="E101" s="141"/>
      <c r="F101" s="141"/>
      <c r="G101" s="141"/>
      <c r="H101" s="141"/>
      <c r="I101" s="141"/>
      <c r="J101" s="141"/>
      <c r="K101" s="141"/>
      <c r="L101" s="141"/>
      <c r="M101" s="141"/>
      <c r="N101" s="141"/>
      <c r="O101" s="141"/>
      <c r="P101" s="141"/>
    </row>
    <row r="102" spans="1:16" hidden="1" outlineLevel="2">
      <c r="A102" s="141"/>
      <c r="B102" s="141"/>
      <c r="C102" s="141"/>
      <c r="D102" s="165"/>
      <c r="E102" s="168" t="str">
        <f xml:space="preserve"> E$98</f>
        <v>Total variance to forecast net totex for cost sharing - TTT</v>
      </c>
      <c r="F102" s="168">
        <f xml:space="preserve"> F$98</f>
        <v>0</v>
      </c>
      <c r="G102" s="168" t="str">
        <f xml:space="preserve"> G$98</f>
        <v>£m</v>
      </c>
      <c r="H102" s="141"/>
      <c r="I102" s="141"/>
      <c r="J102" s="141"/>
      <c r="K102" s="141"/>
      <c r="L102" s="141"/>
      <c r="M102" s="141"/>
      <c r="N102" s="141"/>
      <c r="O102" s="141"/>
      <c r="P102" s="141"/>
    </row>
    <row r="103" spans="1:16" hidden="1" outlineLevel="2">
      <c r="A103" s="141"/>
      <c r="B103" s="141"/>
      <c r="C103" s="141"/>
      <c r="D103" s="165"/>
      <c r="E103" s="142" t="str">
        <f xml:space="preserve"> InpActive!E$276</f>
        <v>Outperformance Rate - TTT</v>
      </c>
      <c r="F103" s="160">
        <f xml:space="preserve"> InpActive!F$276</f>
        <v>0</v>
      </c>
      <c r="G103" s="142" t="str">
        <f xml:space="preserve"> InpActive!G$276</f>
        <v>%</v>
      </c>
      <c r="H103" s="141"/>
      <c r="I103" s="141"/>
      <c r="J103" s="141"/>
      <c r="K103" s="141"/>
      <c r="L103" s="141"/>
      <c r="M103" s="141"/>
      <c r="N103" s="141"/>
      <c r="O103" s="141"/>
      <c r="P103" s="141"/>
    </row>
    <row r="104" spans="1:16" hidden="1" outlineLevel="2">
      <c r="A104" s="141"/>
      <c r="B104" s="141"/>
      <c r="C104" s="141"/>
      <c r="D104" s="165"/>
      <c r="E104" s="142" t="str">
        <f xml:space="preserve"> InpActive!E$277</f>
        <v>Underperformance Rate - TTT</v>
      </c>
      <c r="F104" s="160">
        <f xml:space="preserve"> InpActive!F$277</f>
        <v>0</v>
      </c>
      <c r="G104" s="142" t="str">
        <f xml:space="preserve"> InpActive!G$277</f>
        <v>%</v>
      </c>
      <c r="H104" s="141"/>
      <c r="I104" s="141"/>
      <c r="J104" s="141"/>
      <c r="K104" s="141"/>
      <c r="L104" s="141"/>
      <c r="M104" s="141"/>
      <c r="N104" s="141"/>
      <c r="O104" s="141"/>
      <c r="P104" s="141"/>
    </row>
    <row r="105" spans="1:16" hidden="1" outlineLevel="2">
      <c r="A105" s="141"/>
      <c r="B105" s="141"/>
      <c r="C105" s="141"/>
      <c r="D105" s="165"/>
      <c r="E105" s="4" t="str">
        <f>"Active Sharing Rate - "&amp; INDEX(E103:E104,MATCH(F105,F103:F104,0))</f>
        <v>Active Sharing Rate - Outperformance Rate - TTT</v>
      </c>
      <c r="F105" s="207">
        <f>IF(F102&lt;0,F103,F104)</f>
        <v>0</v>
      </c>
      <c r="G105" s="290" t="s">
        <v>119</v>
      </c>
      <c r="H105" s="141"/>
      <c r="I105" s="141"/>
      <c r="J105" s="141"/>
      <c r="K105" s="141"/>
      <c r="L105" s="141"/>
      <c r="M105" s="141"/>
      <c r="N105" s="141"/>
      <c r="O105" s="141"/>
      <c r="P105" s="141"/>
    </row>
    <row r="106" spans="1:16" hidden="1" outlineLevel="2">
      <c r="A106" s="141"/>
      <c r="B106" s="141"/>
      <c r="C106" s="141"/>
      <c r="D106" s="165"/>
      <c r="E106" s="143"/>
      <c r="F106" s="172"/>
      <c r="G106" s="143"/>
      <c r="H106" s="141"/>
      <c r="I106" s="141"/>
      <c r="J106" s="141"/>
      <c r="K106" s="141"/>
      <c r="L106" s="141"/>
      <c r="M106" s="141"/>
      <c r="N106" s="141"/>
      <c r="O106" s="141"/>
      <c r="P106" s="141"/>
    </row>
    <row r="107" spans="1:16" hidden="1" outlineLevel="2">
      <c r="A107" s="141"/>
      <c r="B107" s="141"/>
      <c r="C107" s="141"/>
      <c r="D107" s="141"/>
      <c r="E107" s="168" t="str">
        <f xml:space="preserve"> E$98</f>
        <v>Total variance to forecast net totex for cost sharing - TTT</v>
      </c>
      <c r="F107" s="168">
        <f xml:space="preserve"> F$98</f>
        <v>0</v>
      </c>
      <c r="G107" s="168" t="str">
        <f xml:space="preserve"> G$98</f>
        <v>£m</v>
      </c>
      <c r="H107" s="141"/>
      <c r="I107" s="141"/>
      <c r="J107" s="141"/>
      <c r="K107" s="141"/>
      <c r="L107" s="141"/>
      <c r="M107" s="141"/>
      <c r="N107" s="141"/>
      <c r="O107" s="141"/>
      <c r="P107" s="141"/>
    </row>
    <row r="108" spans="1:16" hidden="1" outlineLevel="2">
      <c r="A108" s="141"/>
      <c r="B108" s="141"/>
      <c r="C108" s="141"/>
      <c r="D108" s="141"/>
      <c r="E108" s="213" t="str">
        <f>E$105</f>
        <v>Active Sharing Rate - Outperformance Rate - TTT</v>
      </c>
      <c r="F108" s="213">
        <f>F$105</f>
        <v>0</v>
      </c>
      <c r="G108" s="213" t="str">
        <f>G$105</f>
        <v>%</v>
      </c>
      <c r="H108" s="141"/>
      <c r="I108" s="141"/>
      <c r="J108" s="141"/>
      <c r="K108" s="141"/>
      <c r="L108" s="141"/>
      <c r="M108" s="141"/>
      <c r="N108" s="141"/>
      <c r="O108" s="141"/>
      <c r="P108" s="141"/>
    </row>
    <row r="109" spans="1:16" hidden="1" outlineLevel="2">
      <c r="A109" s="141"/>
      <c r="B109" s="141"/>
      <c r="C109" s="141"/>
      <c r="D109" s="141"/>
      <c r="E109" s="141" t="s">
        <v>457</v>
      </c>
      <c r="F109" s="213">
        <f xml:space="preserve"> F107 * (1-F108)</f>
        <v>0</v>
      </c>
      <c r="G109" s="141" t="s">
        <v>116</v>
      </c>
      <c r="H109" s="141"/>
      <c r="I109" s="141"/>
      <c r="J109" s="141"/>
      <c r="K109" s="141"/>
      <c r="L109" s="141"/>
      <c r="M109" s="141"/>
      <c r="N109" s="141"/>
      <c r="O109" s="141"/>
      <c r="P109" s="141"/>
    </row>
    <row r="110" spans="1:16" hidden="1" outlineLevel="2">
      <c r="A110" s="141"/>
      <c r="B110" s="141"/>
      <c r="C110" s="141"/>
      <c r="D110" s="141"/>
      <c r="E110" s="143"/>
      <c r="F110" s="177"/>
      <c r="G110" s="143"/>
      <c r="H110" s="141"/>
      <c r="I110" s="141"/>
      <c r="J110" s="141"/>
      <c r="K110" s="141"/>
      <c r="L110" s="141"/>
      <c r="M110" s="141"/>
      <c r="N110" s="141"/>
      <c r="O110" s="141"/>
      <c r="P110" s="141"/>
    </row>
    <row r="111" spans="1:16" hidden="1" outlineLevel="2">
      <c r="A111" s="141"/>
      <c r="B111" s="141"/>
      <c r="C111" s="141"/>
      <c r="D111" s="141"/>
      <c r="E111" s="143" t="str">
        <f>E109</f>
        <v>Active adjustment for cost sharing - Net totex for cost sharing - TTT - Real</v>
      </c>
      <c r="F111" s="213">
        <f>F109</f>
        <v>0</v>
      </c>
      <c r="G111" s="143" t="str">
        <f>G109</f>
        <v>£m</v>
      </c>
      <c r="H111" s="141"/>
      <c r="I111" s="141"/>
      <c r="J111" s="141"/>
      <c r="K111" s="141"/>
      <c r="L111" s="141"/>
      <c r="M111" s="141"/>
      <c r="N111" s="141"/>
      <c r="O111" s="141"/>
      <c r="P111" s="141"/>
    </row>
    <row r="112" spans="1:16" hidden="1" outlineLevel="2">
      <c r="A112" s="141"/>
      <c r="B112" s="141"/>
      <c r="C112" s="141"/>
      <c r="D112" s="141"/>
      <c r="E112" s="143" t="str">
        <f>E51</f>
        <v>(Under)/Overfunded wage related totex at PR19 - TTT</v>
      </c>
      <c r="F112" s="213">
        <f>F51</f>
        <v>0</v>
      </c>
      <c r="G112" s="143" t="str">
        <f>G51</f>
        <v>£m</v>
      </c>
      <c r="H112" s="141"/>
      <c r="I112" s="141"/>
      <c r="J112" s="141"/>
      <c r="K112" s="141"/>
      <c r="L112" s="141"/>
      <c r="M112" s="141"/>
      <c r="N112" s="141"/>
      <c r="O112" s="141"/>
      <c r="P112" s="141"/>
    </row>
    <row r="113" spans="1:16" s="213" customFormat="1" ht="13.2" hidden="1" outlineLevel="2">
      <c r="E113" s="213" t="str">
        <f>E62</f>
        <v>Total Performance related pay recovery mechanism adjustment  - TTT - real</v>
      </c>
      <c r="F113" s="213">
        <f t="shared" ref="F113:G113" si="33">F62</f>
        <v>0</v>
      </c>
      <c r="G113" s="213" t="str">
        <f t="shared" si="33"/>
        <v>£m</v>
      </c>
    </row>
    <row r="114" spans="1:16" hidden="1" outlineLevel="2">
      <c r="A114" s="141"/>
      <c r="B114" s="141"/>
      <c r="C114" s="141"/>
      <c r="D114" s="141"/>
      <c r="E114" s="279" t="s">
        <v>456</v>
      </c>
      <c r="F114" s="285">
        <f xml:space="preserve"> F111 - F112 + F113</f>
        <v>0</v>
      </c>
      <c r="G114" s="279" t="s">
        <v>116</v>
      </c>
      <c r="H114" s="141"/>
      <c r="I114" s="141"/>
      <c r="J114" s="141"/>
      <c r="K114" s="141"/>
      <c r="L114" s="141"/>
      <c r="M114" s="141"/>
      <c r="N114" s="141"/>
      <c r="O114" s="141"/>
      <c r="P114" s="141"/>
    </row>
    <row r="115" spans="1:16" hidden="1" outlineLevel="1">
      <c r="A115" s="141"/>
      <c r="B115" s="141"/>
      <c r="C115" s="141"/>
      <c r="D115" s="141"/>
      <c r="E115" s="141"/>
      <c r="F115" s="167"/>
      <c r="G115" s="141"/>
      <c r="H115" s="141"/>
      <c r="I115" s="141"/>
      <c r="J115" s="141"/>
      <c r="K115" s="141"/>
      <c r="L115" s="141"/>
      <c r="M115" s="141"/>
      <c r="N115" s="141"/>
      <c r="O115" s="141"/>
      <c r="P115" s="141"/>
    </row>
    <row r="116" spans="1:16" hidden="1" outlineLevel="1" collapsed="1">
      <c r="A116" s="141"/>
      <c r="B116" s="141"/>
      <c r="C116" s="3" t="s">
        <v>337</v>
      </c>
      <c r="D116" s="141"/>
      <c r="E116" s="141"/>
      <c r="F116" s="167"/>
      <c r="G116" s="141"/>
      <c r="H116" s="141"/>
      <c r="I116" s="141"/>
      <c r="J116" s="141"/>
      <c r="K116" s="141"/>
      <c r="L116" s="141"/>
      <c r="M116" s="141"/>
      <c r="N116" s="141"/>
      <c r="O116" s="141"/>
      <c r="P116" s="141"/>
    </row>
    <row r="117" spans="1:16" hidden="1" outlineLevel="2">
      <c r="A117" s="141"/>
      <c r="B117" s="141"/>
      <c r="C117" s="141"/>
      <c r="D117" s="141"/>
      <c r="E117" s="284"/>
      <c r="F117" s="280"/>
      <c r="G117" s="280"/>
      <c r="H117" s="141"/>
      <c r="I117" s="141"/>
      <c r="J117" s="141"/>
      <c r="K117" s="141"/>
      <c r="L117" s="141"/>
      <c r="M117" s="141"/>
      <c r="N117" s="141"/>
      <c r="O117" s="141"/>
      <c r="P117" s="141"/>
    </row>
    <row r="118" spans="1:16" hidden="1" outlineLevel="2">
      <c r="A118" s="141"/>
      <c r="B118" s="141"/>
      <c r="C118" s="141"/>
      <c r="D118" s="141"/>
      <c r="E118" s="213" t="str">
        <f>E$114</f>
        <v>Total adjustment for cost sharing after ex ante allowance - TTT - Real</v>
      </c>
      <c r="F118" s="213">
        <f>F$114</f>
        <v>0</v>
      </c>
      <c r="G118" s="213" t="str">
        <f>G$114</f>
        <v>£m</v>
      </c>
      <c r="H118" s="141"/>
      <c r="I118" s="141"/>
      <c r="J118" s="141"/>
      <c r="K118" s="141"/>
      <c r="L118" s="141"/>
      <c r="M118" s="141"/>
      <c r="N118" s="141"/>
      <c r="O118" s="141"/>
      <c r="P118" s="141"/>
    </row>
    <row r="119" spans="1:16" hidden="1" outlineLevel="2">
      <c r="A119" s="141"/>
      <c r="B119" s="141"/>
      <c r="C119" s="141"/>
      <c r="D119" s="141"/>
      <c r="E119" s="280" t="str">
        <f>InpActive!E$190</f>
        <v>Weighted average PAYG rate - TTT</v>
      </c>
      <c r="F119" s="280">
        <f>InpActive!F$190</f>
        <v>0</v>
      </c>
      <c r="G119" s="280" t="str">
        <f>InpActive!G$190</f>
        <v>%</v>
      </c>
      <c r="H119" s="141"/>
      <c r="I119" s="141"/>
      <c r="J119" s="141"/>
      <c r="K119" s="141"/>
      <c r="L119" s="141"/>
      <c r="M119" s="141"/>
      <c r="N119" s="141"/>
      <c r="O119" s="141"/>
      <c r="P119" s="141"/>
    </row>
    <row r="120" spans="1:16" hidden="1" outlineLevel="2">
      <c r="A120" s="141"/>
      <c r="B120" s="141"/>
      <c r="C120" s="141"/>
      <c r="D120" s="141"/>
      <c r="E120" s="279" t="s">
        <v>455</v>
      </c>
      <c r="F120" s="283">
        <f xml:space="preserve"> F118 * $F$119</f>
        <v>0</v>
      </c>
      <c r="G120" s="279" t="s">
        <v>116</v>
      </c>
      <c r="H120" s="141"/>
      <c r="I120" s="141"/>
      <c r="J120" s="141"/>
      <c r="K120" s="141"/>
      <c r="L120" s="141"/>
      <c r="M120" s="141"/>
      <c r="N120" s="141"/>
      <c r="O120" s="141"/>
      <c r="P120" s="141"/>
    </row>
    <row r="121" spans="1:16" hidden="1" outlineLevel="2">
      <c r="A121" s="141"/>
      <c r="B121" s="141"/>
      <c r="C121" s="141"/>
      <c r="D121" s="141"/>
      <c r="H121" s="141"/>
      <c r="I121" s="141"/>
      <c r="J121" s="141"/>
      <c r="K121" s="141"/>
      <c r="L121" s="141"/>
      <c r="M121" s="141"/>
      <c r="N121" s="141"/>
      <c r="O121" s="141"/>
      <c r="P121" s="141"/>
    </row>
    <row r="122" spans="1:16" hidden="1" outlineLevel="2">
      <c r="A122" s="141"/>
      <c r="B122" s="141"/>
      <c r="C122" s="141"/>
      <c r="D122" s="141"/>
      <c r="E122" s="213" t="str">
        <f>E$114</f>
        <v>Total adjustment for cost sharing after ex ante allowance - TTT - Real</v>
      </c>
      <c r="F122" s="213">
        <f>F$114</f>
        <v>0</v>
      </c>
      <c r="G122" s="213" t="str">
        <f>G$114</f>
        <v>£m</v>
      </c>
      <c r="H122" s="141"/>
      <c r="I122" s="141"/>
      <c r="J122" s="141"/>
      <c r="K122" s="141"/>
      <c r="L122" s="141"/>
      <c r="M122" s="141"/>
      <c r="N122" s="141"/>
      <c r="O122" s="141"/>
      <c r="P122" s="141"/>
    </row>
    <row r="123" spans="1:16" hidden="1" outlineLevel="2">
      <c r="A123" s="141"/>
      <c r="B123" s="141"/>
      <c r="C123" s="141"/>
      <c r="D123" s="141"/>
      <c r="E123" s="280" t="str">
        <f>InpActive!E$190</f>
        <v>Weighted average PAYG rate - TTT</v>
      </c>
      <c r="F123" s="280">
        <f>InpActive!F$190</f>
        <v>0</v>
      </c>
      <c r="G123" s="280" t="str">
        <f>InpActive!G$190</f>
        <v>%</v>
      </c>
      <c r="H123" s="141"/>
      <c r="I123" s="141"/>
      <c r="J123" s="141"/>
      <c r="K123" s="141"/>
      <c r="L123" s="141"/>
      <c r="M123" s="141"/>
      <c r="N123" s="141"/>
      <c r="O123" s="141"/>
      <c r="P123" s="141"/>
    </row>
    <row r="124" spans="1:16" hidden="1" outlineLevel="2">
      <c r="A124" s="141"/>
      <c r="B124" s="141"/>
      <c r="C124" s="141"/>
      <c r="D124" s="141"/>
      <c r="E124" s="279" t="s">
        <v>454</v>
      </c>
      <c r="F124" s="283">
        <f xml:space="preserve"> F122 * (1 - $F$123)</f>
        <v>0</v>
      </c>
      <c r="G124" s="279" t="s">
        <v>116</v>
      </c>
      <c r="H124" s="141"/>
      <c r="I124" s="141"/>
      <c r="J124" s="141"/>
      <c r="K124" s="141"/>
      <c r="L124" s="141"/>
      <c r="M124" s="141"/>
      <c r="N124" s="141"/>
      <c r="O124" s="141"/>
      <c r="P124" s="141"/>
    </row>
    <row r="125" spans="1:16" hidden="1" outlineLevel="1"/>
    <row r="127" spans="1:16" s="176" customFormat="1" ht="13.2">
      <c r="A127" s="136" t="s">
        <v>32</v>
      </c>
    </row>
  </sheetData>
  <conditionalFormatting sqref="F3">
    <cfRule type="cellIs" dxfId="33" priority="11" stopIfTrue="1" operator="notEqual">
      <formula>0</formula>
    </cfRule>
    <cfRule type="cellIs" dxfId="32" priority="12" stopIfTrue="1" operator="equal">
      <formula>""</formula>
    </cfRule>
  </conditionalFormatting>
  <conditionalFormatting sqref="J4:P4">
    <cfRule type="cellIs" dxfId="31" priority="13" operator="equal">
      <formula>"Post-Fcst"</formula>
    </cfRule>
    <cfRule type="cellIs" dxfId="30" priority="14" operator="equal">
      <formula>"Forecast"</formula>
    </cfRule>
    <cfRule type="cellIs" dxfId="29" priority="15" operator="equal">
      <formula>"Pre Fcst"</formula>
    </cfRule>
  </conditionalFormatting>
  <conditionalFormatting sqref="F19">
    <cfRule type="cellIs" dxfId="28" priority="3" stopIfTrue="1" operator="notEqual">
      <formula>0</formula>
    </cfRule>
    <cfRule type="cellIs" dxfId="27" priority="4" stopIfTrue="1" operator="equal">
      <formula>""</formula>
    </cfRule>
  </conditionalFormatting>
  <conditionalFormatting sqref="F76">
    <cfRule type="cellIs" dxfId="26" priority="1" stopIfTrue="1" operator="notEqual">
      <formula>0</formula>
    </cfRule>
    <cfRule type="cellIs" dxfId="25" priority="2" stopIfTrue="1" operator="equal">
      <formula>""</formula>
    </cfRule>
  </conditionalFormatting>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outlinePr summaryBelow="0" summaryRight="0"/>
    <pageSetUpPr fitToPage="1"/>
  </sheetPr>
  <dimension ref="A1:P1146"/>
  <sheetViews>
    <sheetView zoomScale="85" zoomScaleNormal="85" workbookViewId="0">
      <pane xSplit="9" ySplit="6" topLeftCell="J85" activePane="bottomRight" state="frozen"/>
      <selection pane="topRight"/>
      <selection pane="bottomLeft"/>
      <selection pane="bottomRight" activeCell="O97" sqref="O97"/>
    </sheetView>
  </sheetViews>
  <sheetFormatPr defaultColWidth="0" defaultRowHeight="13.8" zeroHeight="1" outlineLevelRow="2"/>
  <cols>
    <col min="1" max="4" width="2" customWidth="1"/>
    <col min="5" max="5" width="78.09765625" customWidth="1"/>
    <col min="6" max="6" width="14.09765625" bestFit="1" customWidth="1"/>
    <col min="7" max="7" width="6.59765625" customWidth="1"/>
    <col min="8" max="8" width="9.5" bestFit="1" customWidth="1"/>
    <col min="9" max="9" width="2.09765625" customWidth="1"/>
    <col min="10" max="12" width="10.59765625" customWidth="1"/>
    <col min="13" max="15" width="9.59765625" customWidth="1"/>
    <col min="16" max="16" width="11" customWidth="1"/>
    <col min="17" max="16384" width="9" hidden="1"/>
  </cols>
  <sheetData>
    <row r="1" spans="1:16" ht="24.6">
      <c r="A1" s="1" t="str">
        <f ca="1" xml:space="preserve"> RIGHT(CELL("filename", $A$1), LEN(CELL("filename", $A$1)) - SEARCH("]", CELL("filename", $A$1)))</f>
        <v>Green Recovery</v>
      </c>
      <c r="B1" s="1"/>
      <c r="C1" s="1"/>
      <c r="D1" s="1"/>
      <c r="E1" s="1"/>
      <c r="F1" s="1"/>
      <c r="G1" s="1"/>
      <c r="H1" s="1"/>
      <c r="I1" s="1"/>
      <c r="J1" s="1"/>
      <c r="K1" s="1"/>
      <c r="L1" s="1"/>
      <c r="M1" s="1"/>
      <c r="N1" s="1"/>
      <c r="O1" s="1"/>
      <c r="P1" s="1"/>
    </row>
    <row r="2" spans="1:16">
      <c r="A2" s="2"/>
      <c r="B2" s="3"/>
      <c r="C2" s="3"/>
      <c r="D2" s="4"/>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2"/>
      <c r="B3" s="3"/>
      <c r="C3" s="3"/>
      <c r="D3" s="4"/>
      <c r="E3" s="13" t="str">
        <f>Time!E$23</f>
        <v>Model Period END</v>
      </c>
      <c r="F3" s="16" t="e">
        <f>Check!F$8</f>
        <v>#VALUE!</v>
      </c>
      <c r="G3" s="14" t="s">
        <v>93</v>
      </c>
      <c r="H3" s="14"/>
      <c r="I3" s="14"/>
      <c r="J3" s="14">
        <f>Time!J$23</f>
        <v>43921</v>
      </c>
      <c r="K3" s="14">
        <f>Time!K$23</f>
        <v>44286</v>
      </c>
      <c r="L3" s="14">
        <f>Time!L$23</f>
        <v>44651</v>
      </c>
      <c r="M3" s="14">
        <f>Time!M$23</f>
        <v>45016</v>
      </c>
      <c r="N3" s="14">
        <f>Time!N$23</f>
        <v>45382</v>
      </c>
      <c r="O3" s="14">
        <f>Time!O$23</f>
        <v>45747</v>
      </c>
      <c r="P3" s="14">
        <f>Time!P$23</f>
        <v>46112</v>
      </c>
    </row>
    <row r="4" spans="1:16">
      <c r="A4" s="2"/>
      <c r="B4" s="3"/>
      <c r="C4" s="3"/>
      <c r="D4" s="4"/>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2"/>
      <c r="B5" s="3"/>
      <c r="C5" s="3"/>
      <c r="D5" s="4"/>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2"/>
      <c r="B6" s="3"/>
      <c r="C6" s="3"/>
      <c r="D6" s="4"/>
      <c r="E6" s="13" t="str">
        <f>Time!E$11</f>
        <v>Model column counter</v>
      </c>
      <c r="F6" s="19" t="s">
        <v>94</v>
      </c>
      <c r="G6" s="19" t="s">
        <v>95</v>
      </c>
      <c r="H6" s="19" t="s">
        <v>96</v>
      </c>
      <c r="I6" s="18"/>
      <c r="J6" s="18">
        <f>Time!J$11</f>
        <v>1</v>
      </c>
      <c r="K6" s="18">
        <f>Time!K$11</f>
        <v>2</v>
      </c>
      <c r="L6" s="18">
        <f>Time!L$11</f>
        <v>3</v>
      </c>
      <c r="M6" s="18">
        <f>Time!M$11</f>
        <v>4</v>
      </c>
      <c r="N6" s="18">
        <f>Time!N$11</f>
        <v>5</v>
      </c>
      <c r="O6" s="18">
        <f>Time!O$11</f>
        <v>6</v>
      </c>
      <c r="P6" s="18">
        <f>Time!P$11</f>
        <v>7</v>
      </c>
    </row>
    <row r="7" spans="1:16">
      <c r="A7" s="2"/>
      <c r="B7" s="3"/>
      <c r="C7" s="3"/>
      <c r="D7" s="4"/>
      <c r="E7" s="13"/>
      <c r="F7" s="19"/>
      <c r="G7" s="19"/>
      <c r="H7" s="19"/>
      <c r="I7" s="18"/>
      <c r="J7" s="18"/>
      <c r="K7" s="18"/>
      <c r="L7" s="18"/>
      <c r="M7" s="18"/>
      <c r="N7" s="18"/>
      <c r="O7" s="18"/>
      <c r="P7" s="18"/>
    </row>
    <row r="8" spans="1:16">
      <c r="A8" s="2"/>
      <c r="B8" s="3"/>
      <c r="C8" s="3"/>
      <c r="D8" s="4"/>
      <c r="E8" s="13"/>
      <c r="F8" s="19"/>
      <c r="G8" s="19"/>
      <c r="H8" s="19"/>
      <c r="I8" s="18"/>
      <c r="J8" s="18"/>
      <c r="K8" s="18"/>
      <c r="L8" s="18"/>
      <c r="M8" s="18"/>
      <c r="N8" s="18"/>
      <c r="O8" s="18"/>
      <c r="P8" s="18"/>
    </row>
    <row r="9" spans="1:16" s="162" customFormat="1" ht="13.2">
      <c r="A9" s="166" t="s">
        <v>498</v>
      </c>
      <c r="B9" s="153"/>
      <c r="C9" s="153"/>
      <c r="D9" s="154"/>
      <c r="E9" s="155"/>
      <c r="F9" s="156"/>
      <c r="G9" s="156"/>
      <c r="H9" s="156"/>
      <c r="I9" s="157"/>
      <c r="J9" s="157"/>
      <c r="K9" s="157"/>
      <c r="L9" s="157"/>
      <c r="M9" s="157"/>
      <c r="N9" s="157"/>
      <c r="O9" s="157"/>
      <c r="P9" s="157"/>
    </row>
    <row r="10" spans="1:16" s="141" customFormat="1" ht="13.2" outlineLevel="1">
      <c r="A10" s="2"/>
      <c r="B10" s="3"/>
      <c r="C10" s="3"/>
      <c r="D10" s="4"/>
      <c r="E10" s="4"/>
      <c r="F10" s="19"/>
      <c r="G10" s="19"/>
      <c r="H10" s="19"/>
      <c r="I10" s="18"/>
      <c r="J10" s="18"/>
      <c r="K10" s="18"/>
      <c r="L10" s="18"/>
      <c r="M10" s="18"/>
      <c r="N10" s="18"/>
      <c r="O10" s="206"/>
      <c r="P10" s="18"/>
    </row>
    <row r="11" spans="1:16" s="141" customFormat="1" ht="13.2" outlineLevel="1">
      <c r="A11" s="2"/>
      <c r="B11" s="165"/>
      <c r="C11" s="165" t="s">
        <v>290</v>
      </c>
      <c r="D11" s="4"/>
      <c r="E11" s="4"/>
      <c r="F11" s="19"/>
      <c r="G11" s="19"/>
      <c r="H11" s="19"/>
      <c r="I11" s="18"/>
      <c r="J11" s="18"/>
      <c r="K11" s="18"/>
      <c r="L11" s="18"/>
      <c r="M11" s="18"/>
      <c r="N11" s="18"/>
      <c r="O11" s="206"/>
      <c r="P11" s="18"/>
    </row>
    <row r="12" spans="1:16" s="141" customFormat="1" ht="13.2" outlineLevel="1">
      <c r="A12" s="2"/>
      <c r="B12" s="165"/>
      <c r="C12" s="165"/>
      <c r="D12" s="4"/>
      <c r="E12" s="4"/>
      <c r="F12" s="19"/>
      <c r="G12" s="19"/>
      <c r="H12" s="19"/>
      <c r="I12" s="18"/>
      <c r="J12" s="18"/>
      <c r="K12" s="18"/>
      <c r="L12" s="18"/>
      <c r="M12" s="18"/>
      <c r="N12" s="18"/>
      <c r="O12" s="206"/>
      <c r="P12" s="18"/>
    </row>
    <row r="13" spans="1:16" s="270" customFormat="1" ht="13.2" outlineLevel="1">
      <c r="A13" s="265"/>
      <c r="B13" s="266"/>
      <c r="C13" s="266"/>
      <c r="D13" s="264"/>
      <c r="E13" s="264" t="str">
        <f>E37</f>
        <v>Variance to green recovery expenditure - WR - real</v>
      </c>
      <c r="F13" s="271" t="e">
        <f>F37</f>
        <v>#VALUE!</v>
      </c>
      <c r="G13" s="264" t="str">
        <f>G37</f>
        <v>£m</v>
      </c>
      <c r="H13" s="267"/>
      <c r="I13" s="268"/>
      <c r="J13" s="268"/>
      <c r="K13" s="268"/>
      <c r="L13" s="268"/>
      <c r="M13" s="268"/>
      <c r="N13" s="268"/>
      <c r="O13" s="269"/>
      <c r="P13" s="268"/>
    </row>
    <row r="14" spans="1:16" s="270" customFormat="1" ht="13.2" outlineLevel="1">
      <c r="A14" s="265"/>
      <c r="B14" s="266"/>
      <c r="C14" s="266"/>
      <c r="D14" s="264"/>
      <c r="E14" s="264" t="str">
        <f>E73</f>
        <v>Variance to green recovery expenditure - WN - real</v>
      </c>
      <c r="F14" s="271" t="e">
        <f>F73</f>
        <v>#VALUE!</v>
      </c>
      <c r="G14" s="264" t="str">
        <f>G73</f>
        <v>£m</v>
      </c>
      <c r="H14" s="267"/>
      <c r="I14" s="268"/>
      <c r="J14" s="268"/>
      <c r="K14" s="268"/>
      <c r="L14" s="268"/>
      <c r="M14" s="268"/>
      <c r="N14" s="268"/>
      <c r="O14" s="269"/>
      <c r="P14" s="268"/>
    </row>
    <row r="15" spans="1:16" s="270" customFormat="1" ht="13.2" outlineLevel="1">
      <c r="A15" s="265"/>
      <c r="B15" s="266"/>
      <c r="C15" s="266"/>
      <c r="D15" s="264"/>
      <c r="E15" s="264" t="str">
        <f t="shared" ref="E15:G15" si="0">E108</f>
        <v>Variance to green recovery expenditure - WWN - real</v>
      </c>
      <c r="F15" s="271" t="e">
        <f t="shared" si="0"/>
        <v>#VALUE!</v>
      </c>
      <c r="G15" s="264" t="str">
        <f t="shared" si="0"/>
        <v>£m</v>
      </c>
      <c r="H15" s="267"/>
      <c r="I15" s="268"/>
      <c r="J15" s="268"/>
      <c r="K15" s="268"/>
      <c r="L15" s="268"/>
      <c r="M15" s="268"/>
      <c r="N15" s="268"/>
      <c r="O15" s="269"/>
      <c r="P15" s="268"/>
    </row>
    <row r="16" spans="1:16" s="141" customFormat="1" ht="13.2" outlineLevel="1">
      <c r="A16" s="2"/>
      <c r="B16" s="3"/>
      <c r="C16" s="3"/>
      <c r="D16" s="4"/>
      <c r="E16" s="4" t="s">
        <v>497</v>
      </c>
      <c r="F16" s="272" t="e">
        <f>SUM(F13:F15)</f>
        <v>#VALUE!</v>
      </c>
      <c r="G16" s="4" t="s">
        <v>116</v>
      </c>
      <c r="H16" s="19"/>
      <c r="I16" s="18"/>
      <c r="J16" s="18"/>
      <c r="K16" s="18"/>
      <c r="L16" s="18"/>
      <c r="M16" s="18"/>
      <c r="N16" s="18"/>
      <c r="O16" s="206"/>
      <c r="P16" s="18"/>
    </row>
    <row r="17" spans="1:16" s="141" customFormat="1" ht="13.2" outlineLevel="1">
      <c r="A17" s="2"/>
      <c r="B17" s="3"/>
      <c r="C17" s="3"/>
      <c r="D17" s="4"/>
      <c r="E17" s="4"/>
      <c r="F17" s="19"/>
      <c r="G17" s="19"/>
      <c r="H17" s="19"/>
      <c r="I17" s="18"/>
      <c r="J17" s="18"/>
      <c r="K17" s="18"/>
      <c r="L17" s="18"/>
      <c r="M17" s="18"/>
      <c r="N17" s="18"/>
      <c r="O17" s="206"/>
      <c r="P17" s="18"/>
    </row>
    <row r="18" spans="1:16" s="141" customFormat="1" ht="13.2" outlineLevel="1">
      <c r="A18" s="2"/>
      <c r="B18" s="3"/>
      <c r="C18" s="3"/>
      <c r="D18" s="4"/>
      <c r="E18" s="4" t="str">
        <f>E$16</f>
        <v>Total Variance to green recovery expenditure - real</v>
      </c>
      <c r="F18" s="272" t="e">
        <f t="shared" ref="F18:G18" si="1">F$16</f>
        <v>#VALUE!</v>
      </c>
      <c r="G18" s="4" t="str">
        <f t="shared" si="1"/>
        <v>£m</v>
      </c>
      <c r="H18" s="19"/>
      <c r="I18" s="18"/>
      <c r="J18" s="18"/>
      <c r="K18" s="18"/>
      <c r="L18" s="18"/>
      <c r="M18" s="18"/>
      <c r="N18" s="18"/>
      <c r="O18" s="206"/>
      <c r="P18" s="18"/>
    </row>
    <row r="19" spans="1:16" s="141" customFormat="1" ht="13.2" outlineLevel="1">
      <c r="A19" s="2"/>
      <c r="B19" s="3"/>
      <c r="C19" s="3"/>
      <c r="D19" s="4"/>
      <c r="E19" s="142" t="str">
        <f>InpActive!E$212</f>
        <v xml:space="preserve">Green Recovery Outperformance Rate </v>
      </c>
      <c r="F19" s="171">
        <f>InpActive!F$212</f>
        <v>0.1</v>
      </c>
      <c r="G19" s="142" t="str">
        <f>InpActive!G$212</f>
        <v>%</v>
      </c>
      <c r="H19" s="19"/>
      <c r="I19" s="18"/>
      <c r="J19" s="18"/>
      <c r="K19" s="18"/>
      <c r="L19" s="18"/>
      <c r="M19" s="18"/>
      <c r="N19" s="18"/>
      <c r="O19" s="206"/>
      <c r="P19" s="18"/>
    </row>
    <row r="20" spans="1:16" s="141" customFormat="1" ht="13.2" outlineLevel="1">
      <c r="A20" s="2"/>
      <c r="B20" s="3"/>
      <c r="C20" s="3"/>
      <c r="D20" s="4"/>
      <c r="E20" s="142" t="str">
        <f>InpActive!E$213</f>
        <v xml:space="preserve">Green Recovery Underperformance Rate </v>
      </c>
      <c r="F20" s="171">
        <f>InpActive!F$213</f>
        <v>0.5</v>
      </c>
      <c r="G20" s="142" t="str">
        <f>InpActive!G$213</f>
        <v>%</v>
      </c>
      <c r="H20" s="19"/>
      <c r="I20" s="18"/>
      <c r="J20" s="18"/>
      <c r="K20" s="18"/>
      <c r="L20" s="18"/>
      <c r="M20" s="18"/>
      <c r="N20" s="18"/>
      <c r="O20" s="206"/>
      <c r="P20" s="18"/>
    </row>
    <row r="21" spans="1:16" s="141" customFormat="1" ht="13.2" outlineLevel="1">
      <c r="A21" s="2"/>
      <c r="B21" s="3"/>
      <c r="C21" s="3"/>
      <c r="D21" s="4"/>
      <c r="E21" s="4" t="e">
        <f>"Active Sharing Rate - "&amp; INDEX(E19:E20,MATCH(F21,F19:F20,0))</f>
        <v>#VALUE!</v>
      </c>
      <c r="F21" s="174" t="e">
        <f>IF(F18&lt;0,F19,F20)</f>
        <v>#VALUE!</v>
      </c>
      <c r="G21" s="19" t="s">
        <v>119</v>
      </c>
      <c r="H21" s="19"/>
      <c r="I21" s="18"/>
      <c r="J21" s="18"/>
      <c r="K21" s="18"/>
      <c r="L21" s="18"/>
      <c r="M21" s="18"/>
      <c r="N21" s="18"/>
      <c r="O21" s="206"/>
      <c r="P21" s="18"/>
    </row>
    <row r="22" spans="1:16" s="141" customFormat="1" ht="13.2" outlineLevel="1">
      <c r="A22" s="2"/>
      <c r="B22" s="3"/>
      <c r="C22" s="3"/>
      <c r="D22" s="4"/>
      <c r="E22" s="4"/>
      <c r="F22" s="19"/>
      <c r="G22" s="19"/>
      <c r="H22" s="19"/>
      <c r="I22" s="18"/>
      <c r="J22" s="18"/>
      <c r="K22" s="18"/>
      <c r="L22" s="18"/>
      <c r="M22" s="18"/>
      <c r="N22" s="18"/>
      <c r="O22" s="206"/>
      <c r="P22" s="18"/>
    </row>
    <row r="23" spans="1:16" s="141" customFormat="1" ht="13.2">
      <c r="A23" s="2"/>
      <c r="B23" s="3"/>
      <c r="C23" s="3"/>
      <c r="D23" s="4"/>
      <c r="E23" s="13"/>
      <c r="F23" s="19"/>
      <c r="G23" s="19"/>
      <c r="H23" s="19"/>
      <c r="I23" s="18"/>
      <c r="J23" s="18"/>
      <c r="K23" s="18"/>
      <c r="L23" s="18"/>
      <c r="M23" s="18"/>
      <c r="N23" s="18"/>
      <c r="O23" s="18"/>
      <c r="P23" s="18"/>
    </row>
    <row r="24" spans="1:16" s="162" customFormat="1" ht="13.2">
      <c r="A24" s="166" t="s">
        <v>292</v>
      </c>
      <c r="B24" s="153"/>
      <c r="C24" s="153"/>
      <c r="D24" s="154"/>
      <c r="E24" s="155"/>
      <c r="F24" s="156"/>
      <c r="G24" s="156"/>
      <c r="H24" s="156"/>
      <c r="I24" s="157"/>
      <c r="J24" s="157"/>
      <c r="K24" s="157"/>
      <c r="L24" s="157"/>
      <c r="M24" s="157"/>
      <c r="N24" s="157"/>
      <c r="O24" s="157"/>
      <c r="P24" s="157"/>
    </row>
    <row r="25" spans="1:16" s="141" customFormat="1" ht="13.2" outlineLevel="2">
      <c r="C25" s="165"/>
    </row>
    <row r="26" spans="1:16" s="141" customFormat="1" ht="13.2" outlineLevel="2">
      <c r="C26" s="165"/>
      <c r="E26" s="186" t="str">
        <f>InpActive!E$197</f>
        <v>Actual Green Recovery Expenditure - WR - nominal</v>
      </c>
      <c r="F26" s="186">
        <f>InpActive!F$197</f>
        <v>0</v>
      </c>
      <c r="G26" s="186" t="str">
        <f>InpActive!G$197</f>
        <v>£m</v>
      </c>
      <c r="H26" s="186">
        <f>InpActive!H$197</f>
        <v>1.3788997391569064</v>
      </c>
      <c r="I26" s="186">
        <f>InpActive!I$197</f>
        <v>0</v>
      </c>
      <c r="J26" s="186">
        <f>InpActive!J$197</f>
        <v>0</v>
      </c>
      <c r="K26" s="186">
        <f>InpActive!K$197</f>
        <v>0</v>
      </c>
      <c r="L26" s="186">
        <f>InpActive!L$197</f>
        <v>0.10849019999999999</v>
      </c>
      <c r="M26" s="186">
        <f>InpActive!M$197</f>
        <v>0.30387307000000002</v>
      </c>
      <c r="N26" s="186">
        <f>InpActive!N$197</f>
        <v>0.9665364691569065</v>
      </c>
      <c r="O26" s="186" t="str">
        <f>InpActive!O$197</f>
        <v>["          ]</v>
      </c>
      <c r="P26" s="186">
        <f>InpActive!P$197</f>
        <v>0</v>
      </c>
    </row>
    <row r="27" spans="1:16" s="141" customFormat="1" ht="13.2" outlineLevel="2">
      <c r="C27" s="165"/>
      <c r="E27" s="160" t="str">
        <f>Index!E$43</f>
        <v>CPI(H): Fin year average - inflate from base year 2017-18 average - CALC</v>
      </c>
      <c r="F27" s="169">
        <f>Index!F$43</f>
        <v>0</v>
      </c>
      <c r="G27" s="160" t="str">
        <f>Index!G$43</f>
        <v>%</v>
      </c>
      <c r="H27" s="169">
        <f>Index!H$43</f>
        <v>0</v>
      </c>
      <c r="I27" s="169">
        <f>Index!I$43</f>
        <v>0</v>
      </c>
      <c r="J27" s="160">
        <f>Index!J$43</f>
        <v>1.0386214616983847</v>
      </c>
      <c r="K27" s="160">
        <f>Index!K$43</f>
        <v>1.0469374700143934</v>
      </c>
      <c r="L27" s="160">
        <f>Index!L$43</f>
        <v>1.0853990084759317</v>
      </c>
      <c r="M27" s="160">
        <f>Index!M$43</f>
        <v>1.1806332960179113</v>
      </c>
      <c r="N27" s="160">
        <f>Index!N$43</f>
        <v>1.2461218615064769</v>
      </c>
      <c r="O27" s="160">
        <f>Index!O$43</f>
        <v>1.2833839756916681</v>
      </c>
      <c r="P27" s="160">
        <f>Index!P$43</f>
        <v>1.3140892371661603</v>
      </c>
    </row>
    <row r="28" spans="1:16" s="141" customFormat="1" ht="13.2" outlineLevel="2">
      <c r="C28" s="165"/>
      <c r="E28" s="141" t="s">
        <v>181</v>
      </c>
      <c r="G28" s="141" t="s">
        <v>116</v>
      </c>
      <c r="H28" s="173" t="e">
        <f xml:space="preserve"> SUM(J28:P28)</f>
        <v>#VALUE!</v>
      </c>
      <c r="J28" s="173">
        <f xml:space="preserve"> J26 / J27</f>
        <v>0</v>
      </c>
      <c r="K28" s="173">
        <f xml:space="preserve"> K26 / K27</f>
        <v>0</v>
      </c>
      <c r="L28" s="173">
        <f t="shared" ref="L28:P28" si="2" xml:space="preserve"> L26 / L27</f>
        <v>9.9954209606600827E-2</v>
      </c>
      <c r="M28" s="173">
        <f t="shared" si="2"/>
        <v>0.25738141641855744</v>
      </c>
      <c r="N28" s="173">
        <f t="shared" si="2"/>
        <v>0.77563559312604424</v>
      </c>
      <c r="O28" s="173" t="e">
        <f t="shared" si="2"/>
        <v>#VALUE!</v>
      </c>
      <c r="P28" s="173">
        <f t="shared" si="2"/>
        <v>0</v>
      </c>
    </row>
    <row r="29" spans="1:16" s="141" customFormat="1" ht="13.2" outlineLevel="2">
      <c r="C29" s="165"/>
    </row>
    <row r="30" spans="1:16" s="141" customFormat="1" ht="13.2" outlineLevel="2">
      <c r="C30" s="165"/>
      <c r="E30" s="213" t="str">
        <f>E28</f>
        <v>Actual Green Recovery Expenditure - WR - real</v>
      </c>
      <c r="F30" s="213">
        <f t="shared" ref="F30:P30" si="3">F28</f>
        <v>0</v>
      </c>
      <c r="G30" s="213" t="str">
        <f t="shared" si="3"/>
        <v>£m</v>
      </c>
      <c r="H30" s="213" t="e">
        <f t="shared" si="3"/>
        <v>#VALUE!</v>
      </c>
      <c r="I30" s="213">
        <f t="shared" si="3"/>
        <v>0</v>
      </c>
      <c r="J30" s="213">
        <f t="shared" si="3"/>
        <v>0</v>
      </c>
      <c r="K30" s="213">
        <f t="shared" ref="K30" si="4">K28</f>
        <v>0</v>
      </c>
      <c r="L30" s="213">
        <f t="shared" si="3"/>
        <v>9.9954209606600827E-2</v>
      </c>
      <c r="M30" s="213">
        <f t="shared" si="3"/>
        <v>0.25738141641855744</v>
      </c>
      <c r="N30" s="213">
        <f t="shared" si="3"/>
        <v>0.77563559312604424</v>
      </c>
      <c r="O30" s="213" t="e">
        <f t="shared" si="3"/>
        <v>#VALUE!</v>
      </c>
      <c r="P30" s="213">
        <f t="shared" si="3"/>
        <v>0</v>
      </c>
    </row>
    <row r="31" spans="1:16" s="141" customFormat="1" ht="13.2" outlineLevel="2">
      <c r="C31" s="165"/>
      <c r="E31" s="169" t="str">
        <f>Time!E$54</f>
        <v>Forecast Period Flag</v>
      </c>
      <c r="F31" s="169">
        <f>Time!F$54</f>
        <v>0</v>
      </c>
      <c r="G31" s="169" t="str">
        <f>Time!G$54</f>
        <v>flag</v>
      </c>
      <c r="H31" s="169">
        <f>Time!H$54</f>
        <v>5</v>
      </c>
      <c r="I31" s="169">
        <f>Time!I$54</f>
        <v>0</v>
      </c>
      <c r="J31" s="169">
        <f>Time!J$54</f>
        <v>0</v>
      </c>
      <c r="K31" s="169">
        <f>Time!K$54</f>
        <v>1</v>
      </c>
      <c r="L31" s="169">
        <f>Time!L$54</f>
        <v>1</v>
      </c>
      <c r="M31" s="169">
        <f>Time!M$54</f>
        <v>1</v>
      </c>
      <c r="N31" s="169">
        <f>Time!N$54</f>
        <v>1</v>
      </c>
      <c r="O31" s="169">
        <f>Time!O$54</f>
        <v>1</v>
      </c>
      <c r="P31" s="169">
        <f>Time!P$54</f>
        <v>0</v>
      </c>
    </row>
    <row r="32" spans="1:16" s="141" customFormat="1" ht="13.2" outlineLevel="2">
      <c r="C32" s="165"/>
      <c r="E32" s="213" t="s">
        <v>419</v>
      </c>
      <c r="G32" s="141" t="s">
        <v>116</v>
      </c>
      <c r="H32" s="172" t="e">
        <f xml:space="preserve"> SUM(J32:P32)</f>
        <v>#VALUE!</v>
      </c>
      <c r="J32" s="168">
        <f t="shared" ref="J32:P32" si="5" xml:space="preserve"> J30 * J31</f>
        <v>0</v>
      </c>
      <c r="K32" s="168">
        <f t="shared" ref="K32" si="6" xml:space="preserve"> K30 * K31</f>
        <v>0</v>
      </c>
      <c r="L32" s="168">
        <f t="shared" si="5"/>
        <v>9.9954209606600827E-2</v>
      </c>
      <c r="M32" s="168">
        <f t="shared" si="5"/>
        <v>0.25738141641855744</v>
      </c>
      <c r="N32" s="168">
        <f t="shared" si="5"/>
        <v>0.77563559312604424</v>
      </c>
      <c r="O32" s="168" t="e">
        <f t="shared" si="5"/>
        <v>#VALUE!</v>
      </c>
      <c r="P32" s="168">
        <f t="shared" si="5"/>
        <v>0</v>
      </c>
    </row>
    <row r="33" spans="3:16" s="141" customFormat="1" ht="13.2" outlineLevel="2">
      <c r="C33" s="165"/>
      <c r="H33" s="172"/>
      <c r="J33" s="209"/>
      <c r="K33" s="209"/>
      <c r="L33" s="209"/>
      <c r="M33" s="209"/>
      <c r="N33" s="209"/>
      <c r="O33" s="209"/>
      <c r="P33" s="209"/>
    </row>
    <row r="34" spans="3:16" s="141" customFormat="1" ht="13.2" outlineLevel="2">
      <c r="C34" s="165"/>
      <c r="D34" s="165" t="s">
        <v>420</v>
      </c>
      <c r="H34" s="172"/>
      <c r="J34" s="209"/>
      <c r="K34" s="209"/>
      <c r="L34" s="209"/>
      <c r="M34" s="209"/>
      <c r="N34" s="209"/>
      <c r="O34" s="209"/>
      <c r="P34" s="209"/>
    </row>
    <row r="35" spans="3:16" s="141" customFormat="1" ht="13.2" outlineLevel="2">
      <c r="C35" s="165"/>
      <c r="E35" s="213" t="str">
        <f t="shared" ref="E35:P35" si="7" xml:space="preserve"> E$32</f>
        <v>Actual Green Recovery Expenditure for cost sharing  - WR - real</v>
      </c>
      <c r="F35" s="209">
        <f t="shared" si="7"/>
        <v>0</v>
      </c>
      <c r="G35" s="209" t="str">
        <f t="shared" si="7"/>
        <v>£m</v>
      </c>
      <c r="H35" s="209" t="e">
        <f t="shared" si="7"/>
        <v>#VALUE!</v>
      </c>
      <c r="I35" s="209">
        <f t="shared" si="7"/>
        <v>0</v>
      </c>
      <c r="J35" s="209">
        <f t="shared" si="7"/>
        <v>0</v>
      </c>
      <c r="K35" s="209">
        <f t="shared" si="7"/>
        <v>0</v>
      </c>
      <c r="L35" s="209">
        <f xml:space="preserve"> L$32</f>
        <v>9.9954209606600827E-2</v>
      </c>
      <c r="M35" s="209">
        <f t="shared" si="7"/>
        <v>0.25738141641855744</v>
      </c>
      <c r="N35" s="209">
        <f t="shared" si="7"/>
        <v>0.77563559312604424</v>
      </c>
      <c r="O35" s="209" t="e">
        <f t="shared" si="7"/>
        <v>#VALUE!</v>
      </c>
      <c r="P35" s="209">
        <f t="shared" si="7"/>
        <v>0</v>
      </c>
    </row>
    <row r="36" spans="3:16" s="141" customFormat="1" ht="13.2" outlineLevel="2">
      <c r="C36" s="165"/>
      <c r="E36" s="186" t="str">
        <f>InpActive!E$198</f>
        <v>Total adjusted cost allowance - WR - real</v>
      </c>
      <c r="F36" s="186">
        <f>InpActive!F$198</f>
        <v>0</v>
      </c>
      <c r="G36" s="186" t="str">
        <f>InpActive!G$198</f>
        <v>£m</v>
      </c>
      <c r="H36" s="186">
        <f>InpActive!H$198</f>
        <v>2.7243514439284371</v>
      </c>
      <c r="I36" s="186">
        <f>InpActive!I$198</f>
        <v>0</v>
      </c>
      <c r="J36" s="186">
        <f>InpActive!J$198</f>
        <v>0</v>
      </c>
      <c r="K36" s="186">
        <f>InpActive!K$198</f>
        <v>0</v>
      </c>
      <c r="L36" s="186">
        <f>InpActive!L$198</f>
        <v>0.28245475151428406</v>
      </c>
      <c r="M36" s="186">
        <f>InpActive!M$198</f>
        <v>0.64796101605601775</v>
      </c>
      <c r="N36" s="186">
        <f>InpActive!N$198</f>
        <v>1.3950039454141774</v>
      </c>
      <c r="O36" s="186">
        <f>InpActive!O$198</f>
        <v>0.3989317309439579</v>
      </c>
      <c r="P36" s="186">
        <f>InpActive!P$198</f>
        <v>0</v>
      </c>
    </row>
    <row r="37" spans="3:16" s="141" customFormat="1" ht="13.2" outlineLevel="2">
      <c r="C37" s="165"/>
      <c r="E37" s="143" t="s">
        <v>421</v>
      </c>
      <c r="F37" s="172" t="e">
        <f xml:space="preserve"> H35 - H36</f>
        <v>#VALUE!</v>
      </c>
      <c r="G37" s="141" t="s">
        <v>116</v>
      </c>
      <c r="H37" s="172">
        <f xml:space="preserve"> SUM(J37:P37)</f>
        <v>0</v>
      </c>
      <c r="J37" s="209"/>
      <c r="K37" s="209"/>
      <c r="L37" s="209"/>
      <c r="M37" s="209"/>
      <c r="N37" s="209"/>
      <c r="O37" s="209"/>
      <c r="P37" s="209"/>
    </row>
    <row r="38" spans="3:16" s="141" customFormat="1" ht="13.2" outlineLevel="2">
      <c r="C38" s="165"/>
      <c r="E38" s="143"/>
      <c r="F38" s="172"/>
      <c r="H38" s="172"/>
      <c r="J38" s="209"/>
      <c r="K38" s="209"/>
      <c r="L38" s="209"/>
      <c r="M38" s="209"/>
      <c r="N38" s="209"/>
      <c r="O38" s="209"/>
      <c r="P38" s="209"/>
    </row>
    <row r="39" spans="3:16" s="141" customFormat="1" ht="13.2" outlineLevel="2">
      <c r="C39" s="165"/>
      <c r="E39" s="213" t="str">
        <f t="shared" ref="E39:P39" si="8" xml:space="preserve"> E$32</f>
        <v>Actual Green Recovery Expenditure for cost sharing  - WR - real</v>
      </c>
      <c r="F39" s="213">
        <f t="shared" si="8"/>
        <v>0</v>
      </c>
      <c r="G39" s="213" t="str">
        <f t="shared" si="8"/>
        <v>£m</v>
      </c>
      <c r="H39" s="213" t="e">
        <f t="shared" si="8"/>
        <v>#VALUE!</v>
      </c>
      <c r="I39" s="213">
        <f t="shared" si="8"/>
        <v>0</v>
      </c>
      <c r="J39" s="213">
        <f t="shared" si="8"/>
        <v>0</v>
      </c>
      <c r="K39" s="213">
        <f t="shared" si="8"/>
        <v>0</v>
      </c>
      <c r="L39" s="213">
        <f t="shared" si="8"/>
        <v>9.9954209606600827E-2</v>
      </c>
      <c r="M39" s="213">
        <f t="shared" si="8"/>
        <v>0.25738141641855744</v>
      </c>
      <c r="N39" s="213">
        <f t="shared" si="8"/>
        <v>0.77563559312604424</v>
      </c>
      <c r="O39" s="213" t="e">
        <f t="shared" si="8"/>
        <v>#VALUE!</v>
      </c>
      <c r="P39" s="213">
        <f t="shared" si="8"/>
        <v>0</v>
      </c>
    </row>
    <row r="40" spans="3:16" s="141" customFormat="1" ht="13.2" outlineLevel="2">
      <c r="C40" s="165"/>
      <c r="E40" s="143" t="str">
        <f>E37</f>
        <v>Variance to green recovery expenditure - WR - real</v>
      </c>
      <c r="F40" s="172" t="e">
        <f>F37</f>
        <v>#VALUE!</v>
      </c>
      <c r="G40" s="141" t="str">
        <f t="shared" ref="G40" si="9">G37</f>
        <v>£m</v>
      </c>
      <c r="H40" s="172"/>
      <c r="J40" s="209"/>
      <c r="K40" s="209"/>
      <c r="L40" s="209"/>
      <c r="M40" s="209"/>
      <c r="N40" s="209"/>
      <c r="O40" s="209"/>
      <c r="P40" s="209"/>
    </row>
    <row r="41" spans="3:16" s="141" customFormat="1" ht="13.2" outlineLevel="2">
      <c r="C41" s="165"/>
      <c r="E41" s="143" t="s">
        <v>442</v>
      </c>
      <c r="F41" s="172"/>
      <c r="G41" s="141" t="s">
        <v>116</v>
      </c>
      <c r="H41" s="172" t="e">
        <f xml:space="preserve"> SUM(J41:O41)</f>
        <v>#VALUE!</v>
      </c>
      <c r="J41" s="209" t="e">
        <f>IF($F$40=0,0, $F$40 * (J39/SUM($K$39:$O$39)))</f>
        <v>#VALUE!</v>
      </c>
      <c r="K41" s="209" t="e">
        <f>IF($F$40=0,0, $F$40 * (K39/SUM($K$39:$O$39)))</f>
        <v>#VALUE!</v>
      </c>
      <c r="L41" s="209" t="e">
        <f t="shared" ref="L41:P41" si="10">IF($F$40=0,0, $F$40 * (L39/SUM($K$39:$O$39)))</f>
        <v>#VALUE!</v>
      </c>
      <c r="M41" s="209" t="e">
        <f t="shared" si="10"/>
        <v>#VALUE!</v>
      </c>
      <c r="N41" s="209" t="e">
        <f t="shared" si="10"/>
        <v>#VALUE!</v>
      </c>
      <c r="O41" s="209" t="e">
        <f t="shared" si="10"/>
        <v>#VALUE!</v>
      </c>
      <c r="P41" s="209" t="e">
        <f t="shared" si="10"/>
        <v>#VALUE!</v>
      </c>
    </row>
    <row r="42" spans="3:16" s="141" customFormat="1" ht="13.2" outlineLevel="2">
      <c r="C42" s="165"/>
      <c r="H42" s="172"/>
      <c r="J42" s="209"/>
      <c r="K42" s="209"/>
      <c r="L42" s="209"/>
      <c r="M42" s="209"/>
      <c r="N42" s="209"/>
      <c r="O42" s="209"/>
      <c r="P42" s="209"/>
    </row>
    <row r="43" spans="3:16" s="141" customFormat="1" ht="13.2" outlineLevel="2">
      <c r="C43" s="165"/>
      <c r="D43" s="165" t="s">
        <v>422</v>
      </c>
      <c r="H43" s="172"/>
      <c r="J43" s="209"/>
      <c r="K43" s="209"/>
      <c r="L43" s="209"/>
      <c r="M43" s="209"/>
      <c r="N43" s="209"/>
      <c r="O43" s="209"/>
      <c r="P43" s="209"/>
    </row>
    <row r="44" spans="3:16" s="141" customFormat="1" ht="13.2" outlineLevel="2">
      <c r="C44" s="165"/>
      <c r="D44" s="165"/>
      <c r="E44" s="199" t="str">
        <f xml:space="preserve"> InpActive!E$288</f>
        <v>Financing cost index</v>
      </c>
      <c r="F44" s="205">
        <f xml:space="preserve"> InpActive!F$288</f>
        <v>0</v>
      </c>
      <c r="G44" s="199" t="str">
        <f xml:space="preserve"> InpActive!G$288</f>
        <v>Index</v>
      </c>
      <c r="H44" s="205">
        <f xml:space="preserve"> InpActive!H$288</f>
        <v>0</v>
      </c>
      <c r="I44" s="205">
        <f xml:space="preserve"> InpActive!I$288</f>
        <v>0</v>
      </c>
      <c r="J44" s="205">
        <f xml:space="preserve"> InpActive!J$288</f>
        <v>0</v>
      </c>
      <c r="K44" s="205">
        <f xml:space="preserve"> InpActive!K$288</f>
        <v>4</v>
      </c>
      <c r="L44" s="205">
        <f xml:space="preserve"> InpActive!L$288</f>
        <v>3</v>
      </c>
      <c r="M44" s="205">
        <f xml:space="preserve"> InpActive!M$288</f>
        <v>2</v>
      </c>
      <c r="N44" s="205">
        <f xml:space="preserve"> InpActive!N$288</f>
        <v>1</v>
      </c>
      <c r="O44" s="205">
        <f xml:space="preserve"> InpActive!O$288</f>
        <v>0</v>
      </c>
      <c r="P44" s="205">
        <f xml:space="preserve"> InpActive!P$288</f>
        <v>0</v>
      </c>
    </row>
    <row r="45" spans="3:16" s="141" customFormat="1" ht="13.2" outlineLevel="2">
      <c r="C45" s="165"/>
      <c r="D45" s="165"/>
      <c r="E45" s="199" t="str">
        <f xml:space="preserve"> InpActive!E$290</f>
        <v>Real WACC CPIH Deflated - WR</v>
      </c>
      <c r="F45" s="204">
        <f xml:space="preserve"> InpActive!F$290</f>
        <v>2.92E-2</v>
      </c>
      <c r="G45" s="199" t="str">
        <f xml:space="preserve"> InpActive!G$290</f>
        <v>%</v>
      </c>
      <c r="H45" s="199"/>
      <c r="I45" s="199"/>
      <c r="J45" s="199"/>
      <c r="K45" s="199"/>
      <c r="L45" s="199"/>
      <c r="M45" s="199"/>
      <c r="N45" s="199"/>
      <c r="O45" s="199"/>
      <c r="P45" s="199"/>
    </row>
    <row r="46" spans="3:16" s="141" customFormat="1" ht="13.2" outlineLevel="2">
      <c r="C46" s="165"/>
      <c r="D46" s="165"/>
      <c r="E46" s="200" t="s">
        <v>322</v>
      </c>
      <c r="F46" s="200"/>
      <c r="G46" s="200" t="s">
        <v>323</v>
      </c>
      <c r="H46" s="200"/>
      <c r="I46" s="200"/>
      <c r="J46" s="201">
        <f t="shared" ref="J46:P46" si="11">(1+$F45) ^ J44</f>
        <v>1</v>
      </c>
      <c r="K46" s="201">
        <f t="shared" ref="K46" si="12">(1+$F45) ^ K44</f>
        <v>1.122016155346969</v>
      </c>
      <c r="L46" s="201">
        <f t="shared" si="11"/>
        <v>1.0901828170879997</v>
      </c>
      <c r="M46" s="201">
        <f t="shared" si="11"/>
        <v>1.0592526399999997</v>
      </c>
      <c r="N46" s="201">
        <f t="shared" si="11"/>
        <v>1.0291999999999999</v>
      </c>
      <c r="O46" s="201">
        <f t="shared" si="11"/>
        <v>1</v>
      </c>
      <c r="P46" s="201">
        <f t="shared" si="11"/>
        <v>1</v>
      </c>
    </row>
    <row r="47" spans="3:16" s="141" customFormat="1" ht="13.2" outlineLevel="2">
      <c r="C47" s="165"/>
      <c r="D47" s="165"/>
      <c r="H47" s="172"/>
      <c r="J47" s="209"/>
      <c r="K47" s="209"/>
      <c r="L47" s="209"/>
      <c r="M47" s="209"/>
      <c r="N47" s="209"/>
      <c r="O47" s="209"/>
      <c r="P47" s="209"/>
    </row>
    <row r="48" spans="3:16" s="141" customFormat="1" ht="13.2" outlineLevel="2">
      <c r="C48" s="165"/>
      <c r="E48" s="141" t="str">
        <f t="shared" ref="E48:P48" si="13" xml:space="preserve"> E$41</f>
        <v>Apportioned variance to GRE - WR - real</v>
      </c>
      <c r="F48" s="141">
        <f t="shared" si="13"/>
        <v>0</v>
      </c>
      <c r="G48" s="141" t="str">
        <f t="shared" si="13"/>
        <v>£m</v>
      </c>
      <c r="H48" s="141" t="e">
        <f t="shared" si="13"/>
        <v>#VALUE!</v>
      </c>
      <c r="I48" s="141">
        <f t="shared" si="13"/>
        <v>0</v>
      </c>
      <c r="J48" s="141" t="e">
        <f t="shared" si="13"/>
        <v>#VALUE!</v>
      </c>
      <c r="K48" s="141" t="e">
        <f t="shared" si="13"/>
        <v>#VALUE!</v>
      </c>
      <c r="L48" s="141" t="e">
        <f t="shared" si="13"/>
        <v>#VALUE!</v>
      </c>
      <c r="M48" s="172" t="e">
        <f t="shared" si="13"/>
        <v>#VALUE!</v>
      </c>
      <c r="N48" s="141" t="e">
        <f t="shared" si="13"/>
        <v>#VALUE!</v>
      </c>
      <c r="O48" s="141" t="e">
        <f t="shared" si="13"/>
        <v>#VALUE!</v>
      </c>
      <c r="P48" s="141" t="e">
        <f t="shared" si="13"/>
        <v>#VALUE!</v>
      </c>
    </row>
    <row r="49" spans="1:16" s="141" customFormat="1" ht="13.2" outlineLevel="2">
      <c r="C49" s="165"/>
      <c r="E49" s="209" t="str">
        <f t="shared" ref="E49:P49" si="14" xml:space="preserve"> E$46</f>
        <v>Time value of money factor - WR</v>
      </c>
      <c r="F49" s="209">
        <f t="shared" si="14"/>
        <v>0</v>
      </c>
      <c r="G49" s="209" t="str">
        <f t="shared" si="14"/>
        <v>Factor</v>
      </c>
      <c r="H49" s="209">
        <f t="shared" si="14"/>
        <v>0</v>
      </c>
      <c r="I49" s="209">
        <f t="shared" si="14"/>
        <v>0</v>
      </c>
      <c r="J49" s="209">
        <f t="shared" si="14"/>
        <v>1</v>
      </c>
      <c r="K49" s="209">
        <f t="shared" si="14"/>
        <v>1.122016155346969</v>
      </c>
      <c r="L49" s="209">
        <f t="shared" si="14"/>
        <v>1.0901828170879997</v>
      </c>
      <c r="M49" s="209">
        <f t="shared" si="14"/>
        <v>1.0592526399999997</v>
      </c>
      <c r="N49" s="209">
        <f t="shared" si="14"/>
        <v>1.0291999999999999</v>
      </c>
      <c r="O49" s="209">
        <f t="shared" si="14"/>
        <v>1</v>
      </c>
      <c r="P49" s="209">
        <f t="shared" si="14"/>
        <v>1</v>
      </c>
    </row>
    <row r="50" spans="1:16" s="141" customFormat="1" ht="13.2" outlineLevel="2">
      <c r="C50" s="165"/>
      <c r="E50" s="141" t="s">
        <v>423</v>
      </c>
      <c r="F50" s="172"/>
      <c r="G50" s="141" t="s">
        <v>116</v>
      </c>
      <c r="H50" s="172" t="e">
        <f xml:space="preserve"> SUM(J50:P50)</f>
        <v>#VALUE!</v>
      </c>
      <c r="J50" s="141" t="e">
        <f xml:space="preserve"> J48 * J49</f>
        <v>#VALUE!</v>
      </c>
      <c r="K50" s="141" t="e">
        <f xml:space="preserve"> K48 * K49</f>
        <v>#VALUE!</v>
      </c>
      <c r="L50" s="172" t="e">
        <f t="shared" ref="L50:P50" si="15" xml:space="preserve"> L48 * L49</f>
        <v>#VALUE!</v>
      </c>
      <c r="M50" s="172" t="e">
        <f t="shared" si="15"/>
        <v>#VALUE!</v>
      </c>
      <c r="N50" s="172" t="e">
        <f t="shared" si="15"/>
        <v>#VALUE!</v>
      </c>
      <c r="O50" s="172" t="e">
        <f t="shared" si="15"/>
        <v>#VALUE!</v>
      </c>
      <c r="P50" s="172" t="e">
        <f t="shared" si="15"/>
        <v>#VALUE!</v>
      </c>
    </row>
    <row r="51" spans="1:16" s="141" customFormat="1" ht="13.2" outlineLevel="2">
      <c r="C51" s="165"/>
      <c r="E51" s="141" t="s">
        <v>424</v>
      </c>
      <c r="F51" s="172" t="e">
        <f xml:space="preserve"> $H50</f>
        <v>#VALUE!</v>
      </c>
      <c r="G51" s="143" t="s">
        <v>116</v>
      </c>
    </row>
    <row r="52" spans="1:16" s="141" customFormat="1" ht="13.2" outlineLevel="2">
      <c r="C52" s="165"/>
      <c r="F52" s="172"/>
      <c r="G52" s="143"/>
    </row>
    <row r="53" spans="1:16" s="141" customFormat="1" ht="13.2" outlineLevel="2">
      <c r="D53" s="165" t="s">
        <v>449</v>
      </c>
    </row>
    <row r="54" spans="1:16" s="141" customFormat="1" ht="13.2" outlineLevel="2">
      <c r="D54" s="165"/>
      <c r="E54" s="143"/>
      <c r="F54" s="143"/>
      <c r="G54" s="143"/>
    </row>
    <row r="55" spans="1:16" s="141" customFormat="1" ht="13.2" outlineLevel="2">
      <c r="E55" s="141" t="str">
        <f xml:space="preserve"> E$51</f>
        <v>Total variance to green recovery expenditure - WR - real</v>
      </c>
      <c r="F55" s="209" t="e">
        <f xml:space="preserve"> F$51</f>
        <v>#VALUE!</v>
      </c>
      <c r="G55" s="141" t="str">
        <f xml:space="preserve"> G$51</f>
        <v>£m</v>
      </c>
    </row>
    <row r="56" spans="1:16" s="141" customFormat="1" ht="13.2" outlineLevel="2">
      <c r="E56" s="213" t="e">
        <f>E$21</f>
        <v>#VALUE!</v>
      </c>
      <c r="F56" s="291" t="e">
        <f t="shared" ref="F56:G56" si="16">F$21</f>
        <v>#VALUE!</v>
      </c>
      <c r="G56" s="213" t="str">
        <f t="shared" si="16"/>
        <v>%</v>
      </c>
    </row>
    <row r="57" spans="1:16" s="141" customFormat="1" ht="13.2" outlineLevel="2">
      <c r="E57" s="279" t="s">
        <v>571</v>
      </c>
      <c r="F57" s="285" t="e">
        <f xml:space="preserve"> F55 * (1-F56)</f>
        <v>#VALUE!</v>
      </c>
      <c r="G57" s="279" t="s">
        <v>116</v>
      </c>
    </row>
    <row r="58" spans="1:16" s="141" customFormat="1" ht="13.2" outlineLevel="2">
      <c r="E58" s="279"/>
      <c r="F58" s="285"/>
      <c r="G58" s="279"/>
    </row>
    <row r="59" spans="1:16"/>
    <row r="60" spans="1:16" s="162" customFormat="1" ht="13.2">
      <c r="A60" s="166" t="s">
        <v>341</v>
      </c>
      <c r="B60" s="153"/>
      <c r="C60" s="153"/>
      <c r="D60" s="154"/>
      <c r="E60" s="155"/>
      <c r="F60" s="156"/>
      <c r="G60" s="156"/>
      <c r="H60" s="156"/>
      <c r="I60" s="157"/>
      <c r="J60" s="157"/>
      <c r="K60" s="157"/>
      <c r="L60" s="157"/>
      <c r="M60" s="157"/>
      <c r="N60" s="157"/>
      <c r="O60" s="157"/>
      <c r="P60" s="157"/>
    </row>
    <row r="61" spans="1:16" s="141" customFormat="1" ht="13.2" outlineLevel="2">
      <c r="C61" s="165"/>
    </row>
    <row r="62" spans="1:16" s="141" customFormat="1" ht="13.2" outlineLevel="2">
      <c r="C62" s="165"/>
      <c r="E62" s="186" t="str">
        <f>InpActive!E$202</f>
        <v>Actual Green Recovery Expenditure - WN - nominal</v>
      </c>
      <c r="F62" s="186">
        <f>InpActive!F$202</f>
        <v>0</v>
      </c>
      <c r="G62" s="186" t="str">
        <f>InpActive!G$202</f>
        <v>£m</v>
      </c>
      <c r="H62" s="186">
        <f>InpActive!H$202</f>
        <v>0</v>
      </c>
      <c r="I62" s="186">
        <f>InpActive!I$202</f>
        <v>0</v>
      </c>
      <c r="J62" s="186">
        <f>InpActive!J$202</f>
        <v>0</v>
      </c>
      <c r="K62" s="186">
        <f>InpActive!K$202</f>
        <v>0</v>
      </c>
      <c r="L62" s="186">
        <f>InpActive!L$202</f>
        <v>0</v>
      </c>
      <c r="M62" s="186">
        <f>InpActive!M$202</f>
        <v>0</v>
      </c>
      <c r="N62" s="186">
        <f>InpActive!N$202</f>
        <v>0</v>
      </c>
      <c r="O62" s="186" t="str">
        <f>InpActive!O$202</f>
        <v>["          ]</v>
      </c>
      <c r="P62" s="186">
        <f>InpActive!P$202</f>
        <v>0</v>
      </c>
    </row>
    <row r="63" spans="1:16" s="141" customFormat="1" ht="13.2" outlineLevel="2">
      <c r="C63" s="165"/>
      <c r="E63" s="160" t="str">
        <f>Index!E$43</f>
        <v>CPI(H): Fin year average - inflate from base year 2017-18 average - CALC</v>
      </c>
      <c r="F63" s="169">
        <f>Index!F$43</f>
        <v>0</v>
      </c>
      <c r="G63" s="160" t="str">
        <f>Index!G$43</f>
        <v>%</v>
      </c>
      <c r="H63" s="169">
        <f>Index!H$43</f>
        <v>0</v>
      </c>
      <c r="I63" s="169">
        <f>Index!I$43</f>
        <v>0</v>
      </c>
      <c r="J63" s="160">
        <f>Index!J$43</f>
        <v>1.0386214616983847</v>
      </c>
      <c r="K63" s="160">
        <f>Index!K$43</f>
        <v>1.0469374700143934</v>
      </c>
      <c r="L63" s="160">
        <f>Index!L$43</f>
        <v>1.0853990084759317</v>
      </c>
      <c r="M63" s="160">
        <f>Index!M$43</f>
        <v>1.1806332960179113</v>
      </c>
      <c r="N63" s="160">
        <f>Index!N$43</f>
        <v>1.2461218615064769</v>
      </c>
      <c r="O63" s="160">
        <f>Index!O$43</f>
        <v>1.2833839756916681</v>
      </c>
      <c r="P63" s="160">
        <f>Index!P$43</f>
        <v>1.3140892371661603</v>
      </c>
    </row>
    <row r="64" spans="1:16" s="141" customFormat="1" ht="13.2" outlineLevel="2">
      <c r="C64" s="165"/>
      <c r="E64" s="141" t="s">
        <v>182</v>
      </c>
      <c r="G64" s="141" t="s">
        <v>116</v>
      </c>
      <c r="H64" s="173" t="e">
        <f xml:space="preserve"> SUM(J64:P64)</f>
        <v>#VALUE!</v>
      </c>
      <c r="J64" s="173">
        <f xml:space="preserve"> J62 / J63</f>
        <v>0</v>
      </c>
      <c r="K64" s="173">
        <f xml:space="preserve"> K62 / K63</f>
        <v>0</v>
      </c>
      <c r="L64" s="173">
        <f t="shared" ref="L64:P64" si="17" xml:space="preserve"> L62 / L63</f>
        <v>0</v>
      </c>
      <c r="M64" s="173">
        <f t="shared" si="17"/>
        <v>0</v>
      </c>
      <c r="N64" s="173">
        <f t="shared" si="17"/>
        <v>0</v>
      </c>
      <c r="O64" s="173" t="e">
        <f t="shared" si="17"/>
        <v>#VALUE!</v>
      </c>
      <c r="P64" s="173">
        <f t="shared" si="17"/>
        <v>0</v>
      </c>
    </row>
    <row r="65" spans="3:16" s="141" customFormat="1" ht="13.2" outlineLevel="2">
      <c r="C65" s="165"/>
    </row>
    <row r="66" spans="3:16" s="141" customFormat="1" ht="13.2" outlineLevel="2">
      <c r="C66" s="165"/>
      <c r="E66" s="213" t="str">
        <f>E64</f>
        <v>Actual Green Recovery Expenditure - WN - real</v>
      </c>
      <c r="F66" s="213">
        <f t="shared" ref="F66:P66" si="18">F64</f>
        <v>0</v>
      </c>
      <c r="G66" s="213" t="str">
        <f t="shared" si="18"/>
        <v>£m</v>
      </c>
      <c r="H66" s="213" t="e">
        <f t="shared" si="18"/>
        <v>#VALUE!</v>
      </c>
      <c r="I66" s="213">
        <f t="shared" si="18"/>
        <v>0</v>
      </c>
      <c r="J66" s="213">
        <f t="shared" si="18"/>
        <v>0</v>
      </c>
      <c r="K66" s="213">
        <f t="shared" ref="K66" si="19">K64</f>
        <v>0</v>
      </c>
      <c r="L66" s="213">
        <f t="shared" si="18"/>
        <v>0</v>
      </c>
      <c r="M66" s="213">
        <f t="shared" si="18"/>
        <v>0</v>
      </c>
      <c r="N66" s="213">
        <f t="shared" si="18"/>
        <v>0</v>
      </c>
      <c r="O66" s="213" t="e">
        <f t="shared" si="18"/>
        <v>#VALUE!</v>
      </c>
      <c r="P66" s="213">
        <f t="shared" si="18"/>
        <v>0</v>
      </c>
    </row>
    <row r="67" spans="3:16" s="141" customFormat="1" ht="13.2" outlineLevel="2">
      <c r="C67" s="165"/>
      <c r="E67" s="169" t="str">
        <f>Time!E$54</f>
        <v>Forecast Period Flag</v>
      </c>
      <c r="F67" s="169">
        <f>Time!F$54</f>
        <v>0</v>
      </c>
      <c r="G67" s="169" t="str">
        <f>Time!G$54</f>
        <v>flag</v>
      </c>
      <c r="H67" s="169">
        <f>Time!H$54</f>
        <v>5</v>
      </c>
      <c r="I67" s="169">
        <f>Time!I$54</f>
        <v>0</v>
      </c>
      <c r="J67" s="169">
        <f>Time!J$54</f>
        <v>0</v>
      </c>
      <c r="K67" s="169">
        <f>Time!K$54</f>
        <v>1</v>
      </c>
      <c r="L67" s="169">
        <f>Time!L$54</f>
        <v>1</v>
      </c>
      <c r="M67" s="169">
        <f>Time!M$54</f>
        <v>1</v>
      </c>
      <c r="N67" s="169">
        <f>Time!N$54</f>
        <v>1</v>
      </c>
      <c r="O67" s="169">
        <f>Time!O$54</f>
        <v>1</v>
      </c>
      <c r="P67" s="169">
        <f>Time!P$54</f>
        <v>0</v>
      </c>
    </row>
    <row r="68" spans="3:16" s="141" customFormat="1" ht="13.5" customHeight="1" outlineLevel="2">
      <c r="C68" s="165"/>
      <c r="E68" s="213" t="s">
        <v>425</v>
      </c>
      <c r="G68" s="141" t="s">
        <v>116</v>
      </c>
      <c r="H68" s="172" t="e">
        <f xml:space="preserve"> SUM(J68:P68)</f>
        <v>#VALUE!</v>
      </c>
      <c r="J68" s="168">
        <f t="shared" ref="J68:P68" si="20" xml:space="preserve"> J66 * J67</f>
        <v>0</v>
      </c>
      <c r="K68" s="168">
        <f t="shared" ref="K68" si="21" xml:space="preserve"> K66 * K67</f>
        <v>0</v>
      </c>
      <c r="L68" s="168">
        <f t="shared" si="20"/>
        <v>0</v>
      </c>
      <c r="M68" s="168">
        <f t="shared" si="20"/>
        <v>0</v>
      </c>
      <c r="N68" s="168">
        <f t="shared" si="20"/>
        <v>0</v>
      </c>
      <c r="O68" s="168" t="e">
        <f t="shared" si="20"/>
        <v>#VALUE!</v>
      </c>
      <c r="P68" s="168">
        <f t="shared" si="20"/>
        <v>0</v>
      </c>
    </row>
    <row r="69" spans="3:16" s="141" customFormat="1" ht="13.2" outlineLevel="2">
      <c r="C69" s="165"/>
      <c r="H69" s="172"/>
      <c r="J69" s="209"/>
      <c r="K69" s="209"/>
      <c r="L69" s="209"/>
      <c r="M69" s="209"/>
      <c r="N69" s="209"/>
      <c r="O69" s="209"/>
      <c r="P69" s="209"/>
    </row>
    <row r="70" spans="3:16" s="141" customFormat="1" ht="13.2" outlineLevel="2">
      <c r="C70" s="165"/>
      <c r="D70" s="165" t="s">
        <v>420</v>
      </c>
      <c r="H70" s="172"/>
      <c r="J70" s="209"/>
      <c r="K70" s="209"/>
      <c r="L70" s="209"/>
      <c r="M70" s="209"/>
      <c r="N70" s="209"/>
      <c r="O70" s="209"/>
      <c r="P70" s="209"/>
    </row>
    <row r="71" spans="3:16" s="141" customFormat="1" ht="13.2" outlineLevel="2">
      <c r="C71" s="165"/>
      <c r="E71" s="213" t="str">
        <f t="shared" ref="E71:P71" si="22" xml:space="preserve"> E$68</f>
        <v>Actual Green Recovery Expenditure for cost sharing  - WN - real</v>
      </c>
      <c r="F71" s="213">
        <f t="shared" si="22"/>
        <v>0</v>
      </c>
      <c r="G71" s="213" t="str">
        <f t="shared" si="22"/>
        <v>£m</v>
      </c>
      <c r="H71" s="213" t="e">
        <f t="shared" si="22"/>
        <v>#VALUE!</v>
      </c>
      <c r="I71" s="213">
        <f t="shared" si="22"/>
        <v>0</v>
      </c>
      <c r="J71" s="213">
        <f t="shared" si="22"/>
        <v>0</v>
      </c>
      <c r="K71" s="213">
        <f t="shared" si="22"/>
        <v>0</v>
      </c>
      <c r="L71" s="213">
        <f t="shared" si="22"/>
        <v>0</v>
      </c>
      <c r="M71" s="213">
        <f t="shared" si="22"/>
        <v>0</v>
      </c>
      <c r="N71" s="213">
        <f t="shared" si="22"/>
        <v>0</v>
      </c>
      <c r="O71" s="213" t="e">
        <f t="shared" si="22"/>
        <v>#VALUE!</v>
      </c>
      <c r="P71" s="213">
        <f t="shared" si="22"/>
        <v>0</v>
      </c>
    </row>
    <row r="72" spans="3:16" s="141" customFormat="1" ht="13.2" outlineLevel="2">
      <c r="C72" s="165"/>
      <c r="E72" s="186" t="str">
        <f>InpActive!E$203</f>
        <v>Total adjusted cost allowance - WN - real</v>
      </c>
      <c r="F72" s="186">
        <f>InpActive!F$203</f>
        <v>0</v>
      </c>
      <c r="G72" s="186" t="str">
        <f>InpActive!G$203</f>
        <v>£m</v>
      </c>
      <c r="H72" s="186">
        <f>InpActive!H$203</f>
        <v>0</v>
      </c>
      <c r="I72" s="186">
        <f>InpActive!I$203</f>
        <v>0</v>
      </c>
      <c r="J72" s="186">
        <f>InpActive!J$203</f>
        <v>0</v>
      </c>
      <c r="K72" s="186">
        <f>InpActive!K$203</f>
        <v>0</v>
      </c>
      <c r="L72" s="186">
        <f>InpActive!L$203</f>
        <v>0</v>
      </c>
      <c r="M72" s="186">
        <f>InpActive!M$203</f>
        <v>0</v>
      </c>
      <c r="N72" s="186">
        <f>InpActive!N$203</f>
        <v>0</v>
      </c>
      <c r="O72" s="186">
        <f>InpActive!O$203</f>
        <v>0</v>
      </c>
      <c r="P72" s="186">
        <f>InpActive!P$203</f>
        <v>0</v>
      </c>
    </row>
    <row r="73" spans="3:16" s="141" customFormat="1" ht="13.2" outlineLevel="2">
      <c r="C73" s="165"/>
      <c r="E73" s="143" t="s">
        <v>426</v>
      </c>
      <c r="F73" s="172" t="e">
        <f xml:space="preserve"> H71 - H72</f>
        <v>#VALUE!</v>
      </c>
      <c r="G73" s="141" t="s">
        <v>116</v>
      </c>
      <c r="H73" s="172">
        <f xml:space="preserve"> SUM(J73:O73)</f>
        <v>0</v>
      </c>
      <c r="J73" s="209"/>
      <c r="K73" s="209"/>
      <c r="L73" s="209"/>
      <c r="M73" s="209"/>
      <c r="N73" s="209"/>
      <c r="O73" s="209"/>
      <c r="P73" s="209"/>
    </row>
    <row r="74" spans="3:16" s="141" customFormat="1" ht="13.2" outlineLevel="2">
      <c r="C74" s="165"/>
      <c r="E74" s="143"/>
      <c r="F74" s="172"/>
      <c r="H74" s="172"/>
      <c r="J74" s="209"/>
      <c r="K74" s="209"/>
      <c r="L74" s="209"/>
      <c r="M74" s="209"/>
      <c r="N74" s="209"/>
      <c r="O74" s="209"/>
      <c r="P74" s="209"/>
    </row>
    <row r="75" spans="3:16" s="141" customFormat="1" ht="13.2" outlineLevel="2">
      <c r="C75" s="165"/>
      <c r="E75" s="213" t="str">
        <f t="shared" ref="E75:P75" si="23" xml:space="preserve"> E$68</f>
        <v>Actual Green Recovery Expenditure for cost sharing  - WN - real</v>
      </c>
      <c r="F75" s="213">
        <f t="shared" si="23"/>
        <v>0</v>
      </c>
      <c r="G75" s="213" t="str">
        <f t="shared" si="23"/>
        <v>£m</v>
      </c>
      <c r="H75" s="213" t="e">
        <f t="shared" si="23"/>
        <v>#VALUE!</v>
      </c>
      <c r="I75" s="213">
        <f t="shared" si="23"/>
        <v>0</v>
      </c>
      <c r="J75" s="213">
        <f t="shared" si="23"/>
        <v>0</v>
      </c>
      <c r="K75" s="213">
        <f t="shared" si="23"/>
        <v>0</v>
      </c>
      <c r="L75" s="213">
        <f t="shared" si="23"/>
        <v>0</v>
      </c>
      <c r="M75" s="213">
        <f t="shared" si="23"/>
        <v>0</v>
      </c>
      <c r="N75" s="213">
        <f t="shared" si="23"/>
        <v>0</v>
      </c>
      <c r="O75" s="213" t="e">
        <f t="shared" si="23"/>
        <v>#VALUE!</v>
      </c>
      <c r="P75" s="213">
        <f t="shared" si="23"/>
        <v>0</v>
      </c>
    </row>
    <row r="76" spans="3:16" s="141" customFormat="1" ht="13.2" outlineLevel="2">
      <c r="C76" s="165"/>
      <c r="E76" s="143" t="str">
        <f>E73</f>
        <v>Variance to green recovery expenditure - WN - real</v>
      </c>
      <c r="F76" s="172" t="e">
        <f t="shared" ref="F76:G76" si="24">F73</f>
        <v>#VALUE!</v>
      </c>
      <c r="G76" s="141" t="str">
        <f t="shared" si="24"/>
        <v>£m</v>
      </c>
      <c r="H76" s="172"/>
      <c r="J76" s="209"/>
      <c r="K76" s="209"/>
      <c r="L76" s="209"/>
      <c r="M76" s="209"/>
      <c r="N76" s="209"/>
      <c r="O76" s="209"/>
      <c r="P76" s="209"/>
    </row>
    <row r="77" spans="3:16" s="141" customFormat="1" ht="13.2" outlineLevel="2">
      <c r="C77" s="165"/>
      <c r="E77" s="143" t="s">
        <v>443</v>
      </c>
      <c r="F77" s="172"/>
      <c r="G77" s="141" t="s">
        <v>116</v>
      </c>
      <c r="H77" s="172" t="e">
        <f xml:space="preserve"> SUM(J77:O77)</f>
        <v>#VALUE!</v>
      </c>
      <c r="J77" s="209" t="e">
        <f t="shared" ref="J77:P77" si="25">IF($F$76 = 0, 0, $F$76*(J75/SUM($K$75:$O$75)))</f>
        <v>#VALUE!</v>
      </c>
      <c r="K77" s="209" t="e">
        <f t="shared" si="25"/>
        <v>#VALUE!</v>
      </c>
      <c r="L77" s="209" t="e">
        <f t="shared" si="25"/>
        <v>#VALUE!</v>
      </c>
      <c r="M77" s="209" t="e">
        <f t="shared" si="25"/>
        <v>#VALUE!</v>
      </c>
      <c r="N77" s="209" t="e">
        <f t="shared" si="25"/>
        <v>#VALUE!</v>
      </c>
      <c r="O77" s="209" t="e">
        <f t="shared" si="25"/>
        <v>#VALUE!</v>
      </c>
      <c r="P77" s="209" t="e">
        <f t="shared" si="25"/>
        <v>#VALUE!</v>
      </c>
    </row>
    <row r="78" spans="3:16" s="141" customFormat="1" ht="13.2" outlineLevel="2">
      <c r="C78" s="165"/>
      <c r="H78" s="172"/>
      <c r="J78" s="209"/>
      <c r="K78" s="209"/>
      <c r="L78" s="209"/>
      <c r="M78" s="209"/>
      <c r="N78" s="209"/>
      <c r="O78" s="209"/>
      <c r="P78" s="209"/>
    </row>
    <row r="79" spans="3:16" s="141" customFormat="1" ht="13.2" outlineLevel="2">
      <c r="C79" s="165"/>
      <c r="D79" s="165" t="s">
        <v>422</v>
      </c>
      <c r="H79" s="172"/>
      <c r="J79" s="209"/>
      <c r="K79" s="209"/>
      <c r="L79" s="209"/>
      <c r="M79" s="209"/>
      <c r="N79" s="209"/>
      <c r="O79" s="209"/>
      <c r="P79" s="209"/>
    </row>
    <row r="80" spans="3:16" s="141" customFormat="1" ht="13.2" outlineLevel="2">
      <c r="C80" s="165"/>
      <c r="D80" s="165"/>
      <c r="E80" s="199" t="str">
        <f xml:space="preserve"> InpActive!E$288</f>
        <v>Financing cost index</v>
      </c>
      <c r="F80" s="205">
        <f xml:space="preserve"> InpActive!F$288</f>
        <v>0</v>
      </c>
      <c r="G80" s="199" t="str">
        <f xml:space="preserve"> InpActive!G$288</f>
        <v>Index</v>
      </c>
      <c r="H80" s="205">
        <f xml:space="preserve"> InpActive!H$288</f>
        <v>0</v>
      </c>
      <c r="I80" s="205">
        <f xml:space="preserve"> InpActive!I$288</f>
        <v>0</v>
      </c>
      <c r="J80" s="205">
        <f xml:space="preserve"> InpActive!J$288</f>
        <v>0</v>
      </c>
      <c r="K80" s="205">
        <f xml:space="preserve"> InpActive!K$288</f>
        <v>4</v>
      </c>
      <c r="L80" s="205">
        <f xml:space="preserve"> InpActive!L$288</f>
        <v>3</v>
      </c>
      <c r="M80" s="205">
        <f xml:space="preserve"> InpActive!M$288</f>
        <v>2</v>
      </c>
      <c r="N80" s="205">
        <f xml:space="preserve"> InpActive!N$288</f>
        <v>1</v>
      </c>
      <c r="O80" s="205">
        <f xml:space="preserve"> InpActive!O$288</f>
        <v>0</v>
      </c>
      <c r="P80" s="205">
        <f xml:space="preserve"> InpActive!P$288</f>
        <v>0</v>
      </c>
    </row>
    <row r="81" spans="1:16" s="141" customFormat="1" ht="13.2" outlineLevel="2">
      <c r="C81" s="165"/>
      <c r="D81" s="165"/>
      <c r="E81" s="199" t="str">
        <f xml:space="preserve"> InpActive!E$291</f>
        <v>Real WACC CPIH Deflated - WN</v>
      </c>
      <c r="F81" s="204">
        <f xml:space="preserve"> InpActive!F$291</f>
        <v>2.92E-2</v>
      </c>
      <c r="G81" s="199" t="str">
        <f xml:space="preserve"> InpActive!G$291</f>
        <v>%</v>
      </c>
      <c r="H81" s="199"/>
      <c r="I81" s="199"/>
      <c r="J81" s="199"/>
      <c r="K81" s="199"/>
      <c r="L81" s="199"/>
      <c r="M81" s="199"/>
      <c r="N81" s="199"/>
      <c r="O81" s="199"/>
      <c r="P81" s="199"/>
    </row>
    <row r="82" spans="1:16" s="143" customFormat="1" ht="13.2" outlineLevel="2">
      <c r="C82" s="288"/>
      <c r="D82" s="288"/>
      <c r="E82" s="200" t="s">
        <v>359</v>
      </c>
      <c r="F82" s="200"/>
      <c r="G82" s="200" t="s">
        <v>323</v>
      </c>
      <c r="H82" s="200"/>
      <c r="I82" s="200"/>
      <c r="J82" s="201">
        <f t="shared" ref="J82:P82" si="26">(1+$F81) ^ J80</f>
        <v>1</v>
      </c>
      <c r="K82" s="201">
        <f t="shared" ref="K82" si="27">(1+$F81) ^ K80</f>
        <v>1.122016155346969</v>
      </c>
      <c r="L82" s="201">
        <f t="shared" si="26"/>
        <v>1.0901828170879997</v>
      </c>
      <c r="M82" s="201">
        <f t="shared" si="26"/>
        <v>1.0592526399999997</v>
      </c>
      <c r="N82" s="201">
        <f t="shared" si="26"/>
        <v>1.0291999999999999</v>
      </c>
      <c r="O82" s="201">
        <f t="shared" si="26"/>
        <v>1</v>
      </c>
      <c r="P82" s="201">
        <f t="shared" si="26"/>
        <v>1</v>
      </c>
    </row>
    <row r="83" spans="1:16" s="141" customFormat="1" ht="13.2" outlineLevel="2">
      <c r="C83" s="165"/>
      <c r="D83" s="165"/>
      <c r="H83" s="172"/>
      <c r="J83" s="209"/>
      <c r="K83" s="209"/>
      <c r="L83" s="209"/>
      <c r="M83" s="209"/>
      <c r="N83" s="209"/>
      <c r="O83" s="209"/>
      <c r="P83" s="209"/>
    </row>
    <row r="84" spans="1:16" s="141" customFormat="1" ht="13.2" outlineLevel="2">
      <c r="C84" s="165"/>
      <c r="E84" s="209" t="str">
        <f t="shared" ref="E84:P84" si="28" xml:space="preserve"> E$77</f>
        <v>Apportioned variance to GRE - WN - real</v>
      </c>
      <c r="F84" s="209">
        <f t="shared" si="28"/>
        <v>0</v>
      </c>
      <c r="G84" s="209" t="str">
        <f t="shared" si="28"/>
        <v>£m</v>
      </c>
      <c r="H84" s="209" t="e">
        <f t="shared" si="28"/>
        <v>#VALUE!</v>
      </c>
      <c r="I84" s="209">
        <f t="shared" si="28"/>
        <v>0</v>
      </c>
      <c r="J84" s="209" t="e">
        <f t="shared" si="28"/>
        <v>#VALUE!</v>
      </c>
      <c r="K84" s="209" t="e">
        <f t="shared" si="28"/>
        <v>#VALUE!</v>
      </c>
      <c r="L84" s="209" t="e">
        <f t="shared" si="28"/>
        <v>#VALUE!</v>
      </c>
      <c r="M84" s="209" t="e">
        <f t="shared" si="28"/>
        <v>#VALUE!</v>
      </c>
      <c r="N84" s="209" t="e">
        <f t="shared" si="28"/>
        <v>#VALUE!</v>
      </c>
      <c r="O84" s="209" t="e">
        <f t="shared" si="28"/>
        <v>#VALUE!</v>
      </c>
      <c r="P84" s="209" t="e">
        <f t="shared" si="28"/>
        <v>#VALUE!</v>
      </c>
    </row>
    <row r="85" spans="1:16" s="141" customFormat="1" ht="13.2" outlineLevel="2">
      <c r="C85" s="165"/>
      <c r="E85" s="209" t="str">
        <f t="shared" ref="E85:P85" si="29" xml:space="preserve"> E$82</f>
        <v>Time value of money factor - WN</v>
      </c>
      <c r="F85" s="209">
        <f t="shared" si="29"/>
        <v>0</v>
      </c>
      <c r="G85" s="209" t="str">
        <f t="shared" si="29"/>
        <v>Factor</v>
      </c>
      <c r="H85" s="209">
        <f t="shared" si="29"/>
        <v>0</v>
      </c>
      <c r="I85" s="209">
        <f t="shared" si="29"/>
        <v>0</v>
      </c>
      <c r="J85" s="209">
        <f t="shared" si="29"/>
        <v>1</v>
      </c>
      <c r="K85" s="209">
        <f t="shared" si="29"/>
        <v>1.122016155346969</v>
      </c>
      <c r="L85" s="209">
        <f t="shared" si="29"/>
        <v>1.0901828170879997</v>
      </c>
      <c r="M85" s="209">
        <f t="shared" si="29"/>
        <v>1.0592526399999997</v>
      </c>
      <c r="N85" s="209">
        <f t="shared" si="29"/>
        <v>1.0291999999999999</v>
      </c>
      <c r="O85" s="209">
        <f t="shared" si="29"/>
        <v>1</v>
      </c>
      <c r="P85" s="209">
        <f t="shared" si="29"/>
        <v>1</v>
      </c>
    </row>
    <row r="86" spans="1:16" s="141" customFormat="1" ht="13.2" outlineLevel="2">
      <c r="C86" s="165"/>
      <c r="E86" s="141" t="s">
        <v>427</v>
      </c>
      <c r="F86" s="172"/>
      <c r="G86" s="141" t="s">
        <v>116</v>
      </c>
      <c r="H86" s="172" t="e">
        <f xml:space="preserve"> SUM(J86:P86)</f>
        <v>#VALUE!</v>
      </c>
      <c r="J86" s="172" t="e">
        <f t="shared" ref="J86:P86" si="30" xml:space="preserve"> J84 * J85</f>
        <v>#VALUE!</v>
      </c>
      <c r="K86" s="172" t="e">
        <f t="shared" ref="K86" si="31" xml:space="preserve"> K84 * K85</f>
        <v>#VALUE!</v>
      </c>
      <c r="L86" s="172" t="e">
        <f t="shared" si="30"/>
        <v>#VALUE!</v>
      </c>
      <c r="M86" s="172" t="e">
        <f xml:space="preserve"> M84 * M85</f>
        <v>#VALUE!</v>
      </c>
      <c r="N86" s="172" t="e">
        <f t="shared" si="30"/>
        <v>#VALUE!</v>
      </c>
      <c r="O86" s="172" t="e">
        <f t="shared" si="30"/>
        <v>#VALUE!</v>
      </c>
      <c r="P86" s="172" t="e">
        <f t="shared" si="30"/>
        <v>#VALUE!</v>
      </c>
    </row>
    <row r="87" spans="1:16" s="141" customFormat="1" ht="13.2" outlineLevel="2">
      <c r="C87" s="165"/>
      <c r="E87" s="141" t="s">
        <v>428</v>
      </c>
      <c r="F87" s="172" t="e">
        <f xml:space="preserve"> $H86</f>
        <v>#VALUE!</v>
      </c>
      <c r="G87" s="143" t="s">
        <v>116</v>
      </c>
    </row>
    <row r="88" spans="1:16" s="141" customFormat="1" ht="13.2" outlineLevel="2">
      <c r="C88" s="165"/>
      <c r="F88" s="172"/>
      <c r="G88" s="143"/>
    </row>
    <row r="89" spans="1:16" s="141" customFormat="1" ht="13.2" outlineLevel="2">
      <c r="D89" s="165" t="s">
        <v>449</v>
      </c>
    </row>
    <row r="90" spans="1:16" s="141" customFormat="1" ht="13.2" outlineLevel="2">
      <c r="D90" s="165"/>
      <c r="E90" s="143"/>
      <c r="F90" s="143"/>
      <c r="G90" s="143"/>
    </row>
    <row r="91" spans="1:16" s="141" customFormat="1" ht="13.2" outlineLevel="2">
      <c r="E91" s="141" t="str">
        <f xml:space="preserve"> E$87</f>
        <v>Total variance to green recovery expenditure - WN - real</v>
      </c>
      <c r="F91" s="163" t="e">
        <f t="shared" ref="F91:G91" si="32" xml:space="preserve"> F$87</f>
        <v>#VALUE!</v>
      </c>
      <c r="G91" s="141" t="str">
        <f t="shared" si="32"/>
        <v>£m</v>
      </c>
    </row>
    <row r="92" spans="1:16" s="141" customFormat="1" ht="13.2" outlineLevel="2">
      <c r="E92" s="213" t="e">
        <f>E$21</f>
        <v>#VALUE!</v>
      </c>
      <c r="F92" s="291" t="e">
        <f t="shared" ref="F92:G92" si="33">F$21</f>
        <v>#VALUE!</v>
      </c>
      <c r="G92" s="213" t="str">
        <f t="shared" si="33"/>
        <v>%</v>
      </c>
    </row>
    <row r="93" spans="1:16" s="141" customFormat="1" ht="13.2" outlineLevel="2">
      <c r="E93" s="279" t="s">
        <v>429</v>
      </c>
      <c r="F93" s="285" t="e">
        <f xml:space="preserve"> F91 * (1-F92)</f>
        <v>#VALUE!</v>
      </c>
      <c r="G93" s="279" t="s">
        <v>116</v>
      </c>
    </row>
    <row r="94" spans="1:16"/>
    <row r="95" spans="1:16" s="162" customFormat="1" ht="13.2">
      <c r="A95" s="166" t="s">
        <v>372</v>
      </c>
      <c r="B95" s="153"/>
      <c r="C95" s="153"/>
      <c r="D95" s="154"/>
      <c r="E95" s="155"/>
      <c r="F95" s="156"/>
      <c r="G95" s="156"/>
      <c r="H95" s="156"/>
      <c r="I95" s="157"/>
      <c r="J95" s="157"/>
      <c r="K95" s="157"/>
      <c r="L95" s="157"/>
      <c r="M95" s="157"/>
      <c r="N95" s="157"/>
      <c r="O95" s="157"/>
      <c r="P95" s="157"/>
    </row>
    <row r="96" spans="1:16" s="141" customFormat="1" ht="13.2" outlineLevel="2">
      <c r="C96" s="165"/>
    </row>
    <row r="97" spans="3:16" s="141" customFormat="1" ht="13.2" outlineLevel="2">
      <c r="C97" s="165"/>
      <c r="E97" s="186" t="str">
        <f>InpActive!E$207</f>
        <v>Actual Green Recovery Expenditure - WWN - nominal</v>
      </c>
      <c r="F97" s="186">
        <f>InpActive!F$207</f>
        <v>0</v>
      </c>
      <c r="G97" s="186" t="str">
        <f>InpActive!G$207</f>
        <v>£m</v>
      </c>
      <c r="H97" s="186">
        <f>InpActive!H$207</f>
        <v>12.30424896649205</v>
      </c>
      <c r="I97" s="186">
        <f>InpActive!I$207</f>
        <v>0</v>
      </c>
      <c r="J97" s="186">
        <f>InpActive!J$207</f>
        <v>0</v>
      </c>
      <c r="K97" s="186">
        <f>InpActive!K$207</f>
        <v>0</v>
      </c>
      <c r="L97" s="186">
        <f>InpActive!L$207</f>
        <v>0.43779781000000001</v>
      </c>
      <c r="M97" s="186">
        <f>InpActive!M$207</f>
        <v>2.6654682100000002</v>
      </c>
      <c r="N97" s="186">
        <f>InpActive!N$207</f>
        <v>9.2009829464920507</v>
      </c>
      <c r="O97" s="186" t="str">
        <f>InpActive!O$207</f>
        <v>["          ]</v>
      </c>
      <c r="P97" s="186">
        <f>InpActive!P$207</f>
        <v>0</v>
      </c>
    </row>
    <row r="98" spans="3:16" s="141" customFormat="1" ht="13.2" outlineLevel="2">
      <c r="C98" s="165"/>
      <c r="E98" s="160" t="str">
        <f>Index!E$43</f>
        <v>CPI(H): Fin year average - inflate from base year 2017-18 average - CALC</v>
      </c>
      <c r="F98" s="169">
        <f>Index!F$43</f>
        <v>0</v>
      </c>
      <c r="G98" s="160" t="str">
        <f>Index!G$43</f>
        <v>%</v>
      </c>
      <c r="H98" s="169">
        <f>Index!H$43</f>
        <v>0</v>
      </c>
      <c r="I98" s="169">
        <f>Index!I$43</f>
        <v>0</v>
      </c>
      <c r="J98" s="160">
        <f>Index!J$43</f>
        <v>1.0386214616983847</v>
      </c>
      <c r="K98" s="160">
        <f>Index!K$43</f>
        <v>1.0469374700143934</v>
      </c>
      <c r="L98" s="160">
        <f>Index!L$43</f>
        <v>1.0853990084759317</v>
      </c>
      <c r="M98" s="160">
        <f>Index!M$43</f>
        <v>1.1806332960179113</v>
      </c>
      <c r="N98" s="160">
        <f>Index!N$43</f>
        <v>1.2461218615064769</v>
      </c>
      <c r="O98" s="160">
        <f>Index!O$43</f>
        <v>1.2833839756916681</v>
      </c>
      <c r="P98" s="160">
        <f>Index!P$43</f>
        <v>1.3140892371661603</v>
      </c>
    </row>
    <row r="99" spans="3:16" s="141" customFormat="1" ht="13.2" outlineLevel="2">
      <c r="C99" s="165"/>
      <c r="E99" s="141" t="s">
        <v>183</v>
      </c>
      <c r="G99" s="141" t="s">
        <v>116</v>
      </c>
      <c r="H99" s="173" t="e">
        <f xml:space="preserve"> SUM(J99:P99)</f>
        <v>#VALUE!</v>
      </c>
      <c r="J99" s="173">
        <f xml:space="preserve"> J97 / J98</f>
        <v>0</v>
      </c>
      <c r="K99" s="173">
        <f xml:space="preserve"> K97 / K98</f>
        <v>0</v>
      </c>
      <c r="L99" s="173">
        <f t="shared" ref="L99:P99" si="34" xml:space="preserve"> L97 / L98</f>
        <v>0.40335195313540584</v>
      </c>
      <c r="M99" s="173">
        <f t="shared" si="34"/>
        <v>2.2576596975455474</v>
      </c>
      <c r="N99" s="173">
        <f t="shared" si="34"/>
        <v>7.3836943486158617</v>
      </c>
      <c r="O99" s="173" t="e">
        <f t="shared" si="34"/>
        <v>#VALUE!</v>
      </c>
      <c r="P99" s="173">
        <f t="shared" si="34"/>
        <v>0</v>
      </c>
    </row>
    <row r="100" spans="3:16" s="141" customFormat="1" ht="13.2" outlineLevel="2">
      <c r="C100" s="165"/>
    </row>
    <row r="101" spans="3:16" s="141" customFormat="1" ht="13.2" outlineLevel="2">
      <c r="C101" s="165"/>
      <c r="E101" s="213" t="str">
        <f>E99</f>
        <v>Actual Green Recovery Expenditure - WWN - real</v>
      </c>
      <c r="F101" s="213">
        <f t="shared" ref="F101:P101" si="35">F99</f>
        <v>0</v>
      </c>
      <c r="G101" s="213" t="str">
        <f t="shared" si="35"/>
        <v>£m</v>
      </c>
      <c r="H101" s="213" t="e">
        <f t="shared" si="35"/>
        <v>#VALUE!</v>
      </c>
      <c r="I101" s="213">
        <f t="shared" si="35"/>
        <v>0</v>
      </c>
      <c r="J101" s="213">
        <f t="shared" si="35"/>
        <v>0</v>
      </c>
      <c r="K101" s="213">
        <f t="shared" ref="K101" si="36">K99</f>
        <v>0</v>
      </c>
      <c r="L101" s="213">
        <f t="shared" si="35"/>
        <v>0.40335195313540584</v>
      </c>
      <c r="M101" s="213">
        <f t="shared" si="35"/>
        <v>2.2576596975455474</v>
      </c>
      <c r="N101" s="213">
        <f t="shared" si="35"/>
        <v>7.3836943486158617</v>
      </c>
      <c r="O101" s="213" t="e">
        <f t="shared" si="35"/>
        <v>#VALUE!</v>
      </c>
      <c r="P101" s="213">
        <f t="shared" si="35"/>
        <v>0</v>
      </c>
    </row>
    <row r="102" spans="3:16" s="141" customFormat="1" ht="13.2" outlineLevel="2">
      <c r="C102" s="165"/>
      <c r="E102" s="169" t="str">
        <f>Time!E$54</f>
        <v>Forecast Period Flag</v>
      </c>
      <c r="F102" s="169">
        <f>Time!F$54</f>
        <v>0</v>
      </c>
      <c r="G102" s="169" t="str">
        <f>Time!G$54</f>
        <v>flag</v>
      </c>
      <c r="H102" s="169">
        <f>Time!H$54</f>
        <v>5</v>
      </c>
      <c r="I102" s="169">
        <f>Time!I$54</f>
        <v>0</v>
      </c>
      <c r="J102" s="169">
        <f>Time!J$54</f>
        <v>0</v>
      </c>
      <c r="K102" s="169">
        <f>Time!K$54</f>
        <v>1</v>
      </c>
      <c r="L102" s="169">
        <f>Time!L$54</f>
        <v>1</v>
      </c>
      <c r="M102" s="169">
        <f>Time!M$54</f>
        <v>1</v>
      </c>
      <c r="N102" s="169">
        <f>Time!N$54</f>
        <v>1</v>
      </c>
      <c r="O102" s="169">
        <f>Time!O$54</f>
        <v>1</v>
      </c>
      <c r="P102" s="169">
        <f>Time!P$54</f>
        <v>0</v>
      </c>
    </row>
    <row r="103" spans="3:16" s="141" customFormat="1" ht="13.2" outlineLevel="2">
      <c r="C103" s="165"/>
      <c r="E103" s="213" t="s">
        <v>430</v>
      </c>
      <c r="G103" s="141" t="s">
        <v>116</v>
      </c>
      <c r="H103" s="172" t="e">
        <f xml:space="preserve"> SUM(J103:P103)</f>
        <v>#VALUE!</v>
      </c>
      <c r="J103" s="168">
        <f t="shared" ref="J103:P103" si="37" xml:space="preserve"> J101 * J102</f>
        <v>0</v>
      </c>
      <c r="K103" s="168">
        <f t="shared" ref="K103" si="38" xml:space="preserve"> K101 * K102</f>
        <v>0</v>
      </c>
      <c r="L103" s="168">
        <f t="shared" si="37"/>
        <v>0.40335195313540584</v>
      </c>
      <c r="M103" s="168">
        <f t="shared" si="37"/>
        <v>2.2576596975455474</v>
      </c>
      <c r="N103" s="168">
        <f t="shared" si="37"/>
        <v>7.3836943486158617</v>
      </c>
      <c r="O103" s="168" t="e">
        <f t="shared" si="37"/>
        <v>#VALUE!</v>
      </c>
      <c r="P103" s="168">
        <f t="shared" si="37"/>
        <v>0</v>
      </c>
    </row>
    <row r="104" spans="3:16" s="141" customFormat="1" ht="13.2" outlineLevel="2">
      <c r="C104" s="165"/>
      <c r="H104" s="172"/>
      <c r="J104" s="209"/>
      <c r="K104" s="209"/>
      <c r="L104" s="209"/>
      <c r="M104" s="209"/>
      <c r="N104" s="209"/>
      <c r="O104" s="209"/>
      <c r="P104" s="209"/>
    </row>
    <row r="105" spans="3:16" s="141" customFormat="1" ht="13.2" outlineLevel="2">
      <c r="C105" s="165"/>
      <c r="D105" s="165" t="s">
        <v>420</v>
      </c>
      <c r="H105" s="172"/>
      <c r="J105" s="209"/>
      <c r="K105" s="209"/>
      <c r="L105" s="209"/>
      <c r="M105" s="209"/>
      <c r="N105" s="209"/>
      <c r="O105" s="209"/>
      <c r="P105" s="209"/>
    </row>
    <row r="106" spans="3:16" s="141" customFormat="1" ht="13.2" outlineLevel="2">
      <c r="C106" s="165"/>
      <c r="E106" s="213" t="str">
        <f t="shared" ref="E106:P106" si="39" xml:space="preserve"> E$103</f>
        <v>Actual Green Recovery Expenditure for cost sharing  - WWN - real</v>
      </c>
      <c r="F106" s="213">
        <f t="shared" si="39"/>
        <v>0</v>
      </c>
      <c r="G106" s="213" t="str">
        <f t="shared" si="39"/>
        <v>£m</v>
      </c>
      <c r="H106" s="213" t="e">
        <f t="shared" si="39"/>
        <v>#VALUE!</v>
      </c>
      <c r="I106" s="213">
        <f t="shared" si="39"/>
        <v>0</v>
      </c>
      <c r="J106" s="213">
        <f t="shared" si="39"/>
        <v>0</v>
      </c>
      <c r="K106" s="213">
        <f t="shared" si="39"/>
        <v>0</v>
      </c>
      <c r="L106" s="213">
        <f t="shared" si="39"/>
        <v>0.40335195313540584</v>
      </c>
      <c r="M106" s="213">
        <f t="shared" si="39"/>
        <v>2.2576596975455474</v>
      </c>
      <c r="N106" s="213">
        <f t="shared" si="39"/>
        <v>7.3836943486158617</v>
      </c>
      <c r="O106" s="213" t="e">
        <f t="shared" si="39"/>
        <v>#VALUE!</v>
      </c>
      <c r="P106" s="213">
        <f t="shared" si="39"/>
        <v>0</v>
      </c>
    </row>
    <row r="107" spans="3:16" s="141" customFormat="1" ht="13.2" outlineLevel="2">
      <c r="C107" s="165"/>
      <c r="E107" s="186" t="str">
        <f>InpActive!E$208</f>
        <v>Total adjusted cost allowance - WWN - real</v>
      </c>
      <c r="F107" s="186">
        <f>InpActive!F$208</f>
        <v>0</v>
      </c>
      <c r="G107" s="186" t="str">
        <f>InpActive!G$208</f>
        <v>£m</v>
      </c>
      <c r="H107" s="186">
        <f>InpActive!H$208</f>
        <v>16.25039741108948</v>
      </c>
      <c r="I107" s="186">
        <f>InpActive!I$208</f>
        <v>0</v>
      </c>
      <c r="J107" s="186">
        <f>InpActive!J$208</f>
        <v>0</v>
      </c>
      <c r="K107" s="186">
        <f>InpActive!K$208</f>
        <v>0</v>
      </c>
      <c r="L107" s="186">
        <f>InpActive!L$208</f>
        <v>1.1797589049803339</v>
      </c>
      <c r="M107" s="186">
        <f>InpActive!M$208</f>
        <v>2.7064079279032187</v>
      </c>
      <c r="N107" s="186">
        <f>InpActive!N$208</f>
        <v>8.2872933584851829</v>
      </c>
      <c r="O107" s="186">
        <f>InpActive!O$208</f>
        <v>4.0769372197207421</v>
      </c>
      <c r="P107" s="186">
        <f>InpActive!P$208</f>
        <v>0</v>
      </c>
    </row>
    <row r="108" spans="3:16" s="141" customFormat="1" ht="13.2" outlineLevel="2">
      <c r="C108" s="165"/>
      <c r="E108" s="143" t="s">
        <v>431</v>
      </c>
      <c r="F108" s="172" t="e">
        <f xml:space="preserve"> H106 - H107</f>
        <v>#VALUE!</v>
      </c>
      <c r="G108" s="141" t="s">
        <v>116</v>
      </c>
      <c r="H108" s="172"/>
      <c r="J108" s="209"/>
      <c r="K108" s="209"/>
      <c r="L108" s="209"/>
      <c r="M108" s="209"/>
      <c r="N108" s="209"/>
      <c r="O108" s="209"/>
      <c r="P108" s="209"/>
    </row>
    <row r="109" spans="3:16" s="141" customFormat="1" ht="13.2" outlineLevel="2">
      <c r="C109" s="165"/>
      <c r="E109" s="143"/>
      <c r="F109" s="172"/>
      <c r="H109" s="172"/>
      <c r="J109" s="209"/>
      <c r="K109" s="209"/>
      <c r="L109" s="209"/>
      <c r="M109" s="209"/>
      <c r="N109" s="209"/>
      <c r="O109" s="209"/>
      <c r="P109" s="209"/>
    </row>
    <row r="110" spans="3:16" s="141" customFormat="1" ht="13.2" outlineLevel="2">
      <c r="C110" s="165"/>
      <c r="E110" s="213" t="str">
        <f t="shared" ref="E110:P110" si="40" xml:space="preserve"> E$106</f>
        <v>Actual Green Recovery Expenditure for cost sharing  - WWN - real</v>
      </c>
      <c r="F110" s="213">
        <f t="shared" si="40"/>
        <v>0</v>
      </c>
      <c r="G110" s="213" t="str">
        <f t="shared" si="40"/>
        <v>£m</v>
      </c>
      <c r="H110" s="213" t="e">
        <f t="shared" si="40"/>
        <v>#VALUE!</v>
      </c>
      <c r="I110" s="213">
        <f t="shared" si="40"/>
        <v>0</v>
      </c>
      <c r="J110" s="213">
        <f t="shared" si="40"/>
        <v>0</v>
      </c>
      <c r="K110" s="213">
        <f t="shared" si="40"/>
        <v>0</v>
      </c>
      <c r="L110" s="213">
        <f t="shared" si="40"/>
        <v>0.40335195313540584</v>
      </c>
      <c r="M110" s="213">
        <f t="shared" si="40"/>
        <v>2.2576596975455474</v>
      </c>
      <c r="N110" s="213">
        <f t="shared" si="40"/>
        <v>7.3836943486158617</v>
      </c>
      <c r="O110" s="213" t="e">
        <f t="shared" si="40"/>
        <v>#VALUE!</v>
      </c>
      <c r="P110" s="213">
        <f t="shared" si="40"/>
        <v>0</v>
      </c>
    </row>
    <row r="111" spans="3:16" s="141" customFormat="1" ht="13.2" outlineLevel="2">
      <c r="C111" s="165"/>
      <c r="E111" s="143" t="str">
        <f>E108</f>
        <v>Variance to green recovery expenditure - WWN - real</v>
      </c>
      <c r="F111" s="172" t="e">
        <f t="shared" ref="F111:G111" si="41">F108</f>
        <v>#VALUE!</v>
      </c>
      <c r="G111" s="141" t="str">
        <f t="shared" si="41"/>
        <v>£m</v>
      </c>
      <c r="H111" s="172"/>
      <c r="J111" s="209"/>
      <c r="K111" s="209"/>
      <c r="L111" s="209"/>
      <c r="M111" s="209"/>
      <c r="N111" s="209"/>
      <c r="O111" s="209"/>
      <c r="P111" s="209"/>
    </row>
    <row r="112" spans="3:16" s="141" customFormat="1" ht="13.2" outlineLevel="2">
      <c r="C112" s="165"/>
      <c r="E112" s="143" t="s">
        <v>444</v>
      </c>
      <c r="F112" s="172"/>
      <c r="G112" s="141" t="s">
        <v>116</v>
      </c>
      <c r="H112" s="172" t="e">
        <f xml:space="preserve"> SUM(J112:O112)</f>
        <v>#VALUE!</v>
      </c>
      <c r="J112" s="209" t="e">
        <f t="shared" ref="J112:P112" si="42">IF($F$111 = 0, 0, $F$111*(J110/SUM($K$110:$O$110)))</f>
        <v>#VALUE!</v>
      </c>
      <c r="K112" s="209" t="e">
        <f t="shared" si="42"/>
        <v>#VALUE!</v>
      </c>
      <c r="L112" s="209" t="e">
        <f t="shared" si="42"/>
        <v>#VALUE!</v>
      </c>
      <c r="M112" s="209" t="e">
        <f t="shared" si="42"/>
        <v>#VALUE!</v>
      </c>
      <c r="N112" s="209" t="e">
        <f t="shared" si="42"/>
        <v>#VALUE!</v>
      </c>
      <c r="O112" s="209" t="e">
        <f t="shared" si="42"/>
        <v>#VALUE!</v>
      </c>
      <c r="P112" s="209" t="e">
        <f t="shared" si="42"/>
        <v>#VALUE!</v>
      </c>
    </row>
    <row r="113" spans="3:16" s="141" customFormat="1" ht="13.2" outlineLevel="2">
      <c r="C113" s="165"/>
      <c r="E113" s="143"/>
      <c r="F113" s="172"/>
      <c r="H113" s="172"/>
      <c r="J113" s="209"/>
      <c r="K113" s="209"/>
      <c r="L113" s="209"/>
      <c r="M113" s="209"/>
      <c r="N113" s="209"/>
      <c r="O113" s="209"/>
      <c r="P113" s="209"/>
    </row>
    <row r="114" spans="3:16" s="141" customFormat="1" ht="13.2" outlineLevel="2">
      <c r="C114" s="165"/>
      <c r="H114" s="172"/>
      <c r="J114" s="209"/>
      <c r="K114" s="209"/>
      <c r="L114" s="209"/>
      <c r="M114" s="209"/>
      <c r="N114" s="209"/>
      <c r="O114" s="209"/>
      <c r="P114" s="209"/>
    </row>
    <row r="115" spans="3:16" s="141" customFormat="1" ht="13.2" outlineLevel="2">
      <c r="C115" s="165"/>
      <c r="D115" s="165" t="s">
        <v>422</v>
      </c>
      <c r="H115" s="172"/>
      <c r="J115" s="209"/>
      <c r="K115" s="209"/>
      <c r="L115" s="209"/>
      <c r="M115" s="209"/>
      <c r="N115" s="209"/>
      <c r="O115" s="209"/>
      <c r="P115" s="209"/>
    </row>
    <row r="116" spans="3:16" s="141" customFormat="1" ht="13.2" outlineLevel="2">
      <c r="C116" s="165"/>
      <c r="D116" s="165"/>
      <c r="E116" s="199" t="str">
        <f xml:space="preserve"> InpActive!E$288</f>
        <v>Financing cost index</v>
      </c>
      <c r="F116" s="205">
        <f xml:space="preserve"> InpActive!F$288</f>
        <v>0</v>
      </c>
      <c r="G116" s="199" t="str">
        <f xml:space="preserve"> InpActive!G$288</f>
        <v>Index</v>
      </c>
      <c r="H116" s="205">
        <f xml:space="preserve"> InpActive!H$288</f>
        <v>0</v>
      </c>
      <c r="I116" s="205">
        <f xml:space="preserve"> InpActive!I$288</f>
        <v>0</v>
      </c>
      <c r="J116" s="205">
        <f xml:space="preserve"> InpActive!J$288</f>
        <v>0</v>
      </c>
      <c r="K116" s="205">
        <f xml:space="preserve"> InpActive!K$288</f>
        <v>4</v>
      </c>
      <c r="L116" s="205">
        <f xml:space="preserve"> InpActive!L$288</f>
        <v>3</v>
      </c>
      <c r="M116" s="205">
        <f xml:space="preserve"> InpActive!M$288</f>
        <v>2</v>
      </c>
      <c r="N116" s="205">
        <f xml:space="preserve"> InpActive!N$288</f>
        <v>1</v>
      </c>
      <c r="O116" s="205">
        <f xml:space="preserve"> InpActive!O$288</f>
        <v>0</v>
      </c>
      <c r="P116" s="205">
        <f xml:space="preserve"> InpActive!P$288</f>
        <v>0</v>
      </c>
    </row>
    <row r="117" spans="3:16" s="141" customFormat="1" ht="13.2" outlineLevel="2">
      <c r="C117" s="165"/>
      <c r="D117" s="165"/>
      <c r="E117" s="199" t="str">
        <f xml:space="preserve"> InpActive!E$292</f>
        <v>Real WACC CPIH Deflated - WWN</v>
      </c>
      <c r="F117" s="204">
        <f xml:space="preserve"> InpActive!F$292</f>
        <v>2.92E-2</v>
      </c>
      <c r="G117" s="199" t="str">
        <f xml:space="preserve"> InpActive!G$292</f>
        <v>%</v>
      </c>
      <c r="H117" s="199"/>
      <c r="I117" s="199"/>
      <c r="J117" s="199"/>
      <c r="K117" s="199"/>
      <c r="L117" s="199"/>
      <c r="M117" s="199"/>
      <c r="N117" s="199"/>
      <c r="O117" s="199"/>
      <c r="P117" s="199"/>
    </row>
    <row r="118" spans="3:16" s="143" customFormat="1" ht="13.2" outlineLevel="2">
      <c r="C118" s="288"/>
      <c r="D118" s="288"/>
      <c r="E118" s="200" t="s">
        <v>390</v>
      </c>
      <c r="F118" s="200"/>
      <c r="G118" s="200" t="s">
        <v>323</v>
      </c>
      <c r="H118" s="200"/>
      <c r="I118" s="200"/>
      <c r="J118" s="201">
        <f t="shared" ref="J118:P118" si="43">(1+$F117) ^ J116</f>
        <v>1</v>
      </c>
      <c r="K118" s="201">
        <f t="shared" ref="K118" si="44">(1+$F117) ^ K116</f>
        <v>1.122016155346969</v>
      </c>
      <c r="L118" s="201">
        <f>(1+$F117) ^ L116</f>
        <v>1.0901828170879997</v>
      </c>
      <c r="M118" s="201">
        <f t="shared" si="43"/>
        <v>1.0592526399999997</v>
      </c>
      <c r="N118" s="201">
        <f t="shared" si="43"/>
        <v>1.0291999999999999</v>
      </c>
      <c r="O118" s="201">
        <f t="shared" si="43"/>
        <v>1</v>
      </c>
      <c r="P118" s="201">
        <f t="shared" si="43"/>
        <v>1</v>
      </c>
    </row>
    <row r="119" spans="3:16" s="141" customFormat="1" ht="13.2" outlineLevel="2">
      <c r="C119" s="165"/>
      <c r="D119" s="165"/>
      <c r="H119" s="172"/>
      <c r="J119" s="209"/>
      <c r="K119" s="209"/>
      <c r="L119" s="209"/>
      <c r="M119" s="209"/>
      <c r="N119" s="209"/>
      <c r="O119" s="209"/>
      <c r="P119" s="209"/>
    </row>
    <row r="120" spans="3:16" s="141" customFormat="1" ht="13.2" outlineLevel="2">
      <c r="C120" s="165"/>
      <c r="D120" s="165"/>
      <c r="E120" s="209" t="str">
        <f>E112</f>
        <v>Apportioned variance to GRE - WWN - real</v>
      </c>
      <c r="F120" s="209">
        <f t="shared" ref="F120:P120" si="45">F112</f>
        <v>0</v>
      </c>
      <c r="G120" s="209" t="str">
        <f t="shared" si="45"/>
        <v>£m</v>
      </c>
      <c r="H120" s="209" t="e">
        <f t="shared" si="45"/>
        <v>#VALUE!</v>
      </c>
      <c r="I120" s="209">
        <f t="shared" si="45"/>
        <v>0</v>
      </c>
      <c r="J120" s="209" t="e">
        <f t="shared" si="45"/>
        <v>#VALUE!</v>
      </c>
      <c r="K120" s="209" t="e">
        <f t="shared" ref="K120" si="46">K112</f>
        <v>#VALUE!</v>
      </c>
      <c r="L120" s="209" t="e">
        <f t="shared" si="45"/>
        <v>#VALUE!</v>
      </c>
      <c r="M120" s="209" t="e">
        <f t="shared" si="45"/>
        <v>#VALUE!</v>
      </c>
      <c r="N120" s="209" t="e">
        <f t="shared" si="45"/>
        <v>#VALUE!</v>
      </c>
      <c r="O120" s="209" t="e">
        <f t="shared" si="45"/>
        <v>#VALUE!</v>
      </c>
      <c r="P120" s="209" t="e">
        <f t="shared" si="45"/>
        <v>#VALUE!</v>
      </c>
    </row>
    <row r="121" spans="3:16" s="141" customFormat="1" ht="13.2" outlineLevel="2">
      <c r="C121" s="165"/>
      <c r="D121" s="165"/>
      <c r="E121" s="209" t="str">
        <f t="shared" ref="E121:P121" si="47" xml:space="preserve"> E$118</f>
        <v>Time value of money factor - WWN</v>
      </c>
      <c r="F121" s="209">
        <f t="shared" si="47"/>
        <v>0</v>
      </c>
      <c r="G121" s="209" t="str">
        <f t="shared" si="47"/>
        <v>Factor</v>
      </c>
      <c r="H121" s="209">
        <f t="shared" si="47"/>
        <v>0</v>
      </c>
      <c r="I121" s="209">
        <f t="shared" si="47"/>
        <v>0</v>
      </c>
      <c r="J121" s="209">
        <f t="shared" si="47"/>
        <v>1</v>
      </c>
      <c r="K121" s="209">
        <f t="shared" si="47"/>
        <v>1.122016155346969</v>
      </c>
      <c r="L121" s="209">
        <f t="shared" si="47"/>
        <v>1.0901828170879997</v>
      </c>
      <c r="M121" s="209">
        <f t="shared" si="47"/>
        <v>1.0592526399999997</v>
      </c>
      <c r="N121" s="209">
        <f t="shared" si="47"/>
        <v>1.0291999999999999</v>
      </c>
      <c r="O121" s="209">
        <f t="shared" si="47"/>
        <v>1</v>
      </c>
      <c r="P121" s="209">
        <f t="shared" si="47"/>
        <v>1</v>
      </c>
    </row>
    <row r="122" spans="3:16" s="141" customFormat="1" ht="13.2" outlineLevel="2">
      <c r="C122" s="165"/>
      <c r="E122" s="141" t="s">
        <v>432</v>
      </c>
      <c r="F122" s="172"/>
      <c r="G122" s="141" t="s">
        <v>116</v>
      </c>
      <c r="H122" s="172" t="e">
        <f xml:space="preserve"> SUM(J122:P122)</f>
        <v>#VALUE!</v>
      </c>
      <c r="J122" s="172" t="e">
        <f t="shared" ref="J122:P122" si="48" xml:space="preserve"> J120 * J121</f>
        <v>#VALUE!</v>
      </c>
      <c r="K122" s="172" t="e">
        <f t="shared" ref="K122" si="49" xml:space="preserve"> K120 * K121</f>
        <v>#VALUE!</v>
      </c>
      <c r="L122" s="172" t="e">
        <f t="shared" si="48"/>
        <v>#VALUE!</v>
      </c>
      <c r="M122" s="172" t="e">
        <f t="shared" si="48"/>
        <v>#VALUE!</v>
      </c>
      <c r="N122" s="172" t="e">
        <f t="shared" si="48"/>
        <v>#VALUE!</v>
      </c>
      <c r="O122" s="172" t="e">
        <f t="shared" si="48"/>
        <v>#VALUE!</v>
      </c>
      <c r="P122" s="172" t="e">
        <f t="shared" si="48"/>
        <v>#VALUE!</v>
      </c>
    </row>
    <row r="123" spans="3:16" s="141" customFormat="1" ht="13.2" outlineLevel="2">
      <c r="C123" s="165"/>
      <c r="E123" s="141" t="s">
        <v>433</v>
      </c>
      <c r="F123" s="172" t="e">
        <f xml:space="preserve"> $H122</f>
        <v>#VALUE!</v>
      </c>
      <c r="G123" s="143" t="s">
        <v>116</v>
      </c>
    </row>
    <row r="124" spans="3:16" s="141" customFormat="1" ht="13.2" outlineLevel="2">
      <c r="C124" s="165"/>
      <c r="F124" s="172"/>
      <c r="G124" s="143"/>
    </row>
    <row r="125" spans="3:16" s="141" customFormat="1" ht="13.2" outlineLevel="2">
      <c r="D125" s="165" t="s">
        <v>449</v>
      </c>
    </row>
    <row r="126" spans="3:16" s="141" customFormat="1" ht="13.2" outlineLevel="2">
      <c r="D126" s="165"/>
    </row>
    <row r="127" spans="3:16" s="141" customFormat="1" ht="13.2" outlineLevel="2">
      <c r="E127" s="141" t="str">
        <f xml:space="preserve"> E$123</f>
        <v>Total variance to green recovery expenditure - WWN - real</v>
      </c>
      <c r="F127" s="172" t="e">
        <f t="shared" ref="F127:G127" si="50" xml:space="preserve"> F$123</f>
        <v>#VALUE!</v>
      </c>
      <c r="G127" s="141" t="str">
        <f t="shared" si="50"/>
        <v>£m</v>
      </c>
    </row>
    <row r="128" spans="3:16" s="141" customFormat="1" ht="13.2" outlineLevel="2">
      <c r="E128" s="213" t="e">
        <f>E$21</f>
        <v>#VALUE!</v>
      </c>
      <c r="F128" s="291" t="e">
        <f t="shared" ref="F128:G128" si="51">F$21</f>
        <v>#VALUE!</v>
      </c>
      <c r="G128" s="213" t="str">
        <f t="shared" si="51"/>
        <v>%</v>
      </c>
    </row>
    <row r="129" spans="1:7" s="141" customFormat="1" ht="13.2" outlineLevel="2">
      <c r="E129" s="279" t="s">
        <v>434</v>
      </c>
      <c r="F129" s="285" t="e">
        <f xml:space="preserve"> F127 * (1-F128)</f>
        <v>#VALUE!</v>
      </c>
      <c r="G129" s="279" t="s">
        <v>116</v>
      </c>
    </row>
    <row r="130" spans="1:7"/>
    <row r="131" spans="1:7" s="176" customFormat="1" ht="13.2">
      <c r="A131" s="136" t="s">
        <v>32</v>
      </c>
    </row>
    <row r="132" spans="1:7"/>
    <row r="133" spans="1:7"/>
    <row r="134" spans="1:7"/>
    <row r="135" spans="1:7"/>
    <row r="136" spans="1:7"/>
    <row r="137" spans="1:7"/>
    <row r="138" spans="1:7"/>
    <row r="139" spans="1:7"/>
    <row r="140" spans="1:7"/>
    <row r="141" spans="1:7"/>
    <row r="142" spans="1:7"/>
    <row r="143" spans="1:7"/>
    <row r="144" spans="1:7"/>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sheetData>
  <conditionalFormatting sqref="F3">
    <cfRule type="cellIs" dxfId="24" priority="15" stopIfTrue="1" operator="notEqual">
      <formula>0</formula>
    </cfRule>
    <cfRule type="cellIs" dxfId="23" priority="16" stopIfTrue="1" operator="equal">
      <formula>""</formula>
    </cfRule>
  </conditionalFormatting>
  <conditionalFormatting sqref="J4:P4">
    <cfRule type="cellIs" dxfId="22" priority="17" operator="equal">
      <formula>"Post-Fcst"</formula>
    </cfRule>
    <cfRule type="cellIs" dxfId="21" priority="18" operator="equal">
      <formula>"Forecast"</formula>
    </cfRule>
    <cfRule type="cellIs" dxfId="20" priority="19" operator="equal">
      <formula>"Pre Fcst"</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Header>&amp;L&amp;F        &amp;CSheet: &amp;A      &amp;ROFFICIAL</oddHeader>
    <oddFooter>&amp;LPrinted on &amp;D at &amp;T      &amp;CPage &amp;P of &amp;N         &amp;ROfwat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1" tint="0.34998626667073579"/>
    <pageSetUpPr fitToPage="1"/>
  </sheetPr>
  <dimension ref="A1"/>
  <sheetViews>
    <sheetView zoomScale="90" zoomScaleNormal="90" workbookViewId="0"/>
  </sheetViews>
  <sheetFormatPr defaultRowHeight="13.8"/>
  <sheetData/>
  <pageMargins left="0.70866141732283472" right="0.70866141732283472" top="0.74803149606299213" bottom="0.74803149606299213" header="0.31496062992125984" footer="0.31496062992125984"/>
  <pageSetup paperSize="9" fitToHeight="0" orientation="landscape" r:id="rId1"/>
  <headerFooter>
    <oddHeader>&amp;L&amp;F        &amp;CSheet: &amp;A      &amp;ROFFICIAL</oddHeader>
    <oddFooter>&amp;LPrinted on &amp;D at &amp;T      &amp;CPage &amp;P of &amp;N         &amp;ROfwat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98CCFF"/>
    <outlinePr summaryBelow="0" summaryRight="0"/>
    <pageSetUpPr fitToPage="1"/>
  </sheetPr>
  <dimension ref="A1:P133"/>
  <sheetViews>
    <sheetView zoomScale="90" zoomScaleNormal="90" workbookViewId="0">
      <pane xSplit="9" ySplit="6" topLeftCell="J7" activePane="bottomRight" state="frozen"/>
      <selection pane="topRight"/>
      <selection pane="bottomLeft"/>
      <selection pane="bottomRight" activeCell="H63" sqref="H63:H68"/>
    </sheetView>
  </sheetViews>
  <sheetFormatPr defaultColWidth="0" defaultRowHeight="13.8" zeroHeight="1" outlineLevelRow="1"/>
  <cols>
    <col min="1" max="4" width="2" customWidth="1"/>
    <col min="5" max="5" width="78.09765625" customWidth="1"/>
    <col min="6" max="6" width="14.09765625" bestFit="1" customWidth="1"/>
    <col min="7" max="7" width="6.59765625" customWidth="1"/>
    <col min="8" max="8" width="9.5" bestFit="1" customWidth="1"/>
    <col min="9" max="9" width="2.09765625" customWidth="1"/>
    <col min="10" max="15" width="9.59765625" customWidth="1"/>
    <col min="16" max="16" width="11" customWidth="1"/>
    <col min="17" max="16384" width="8.59765625" hidden="1"/>
  </cols>
  <sheetData>
    <row r="1" spans="1:16" ht="24.6">
      <c r="A1" s="1" t="str">
        <f ca="1" xml:space="preserve"> RIGHT(CELL("filename", $A$1), LEN(CELL("filename", $A$1)) - SEARCH("]", CELL("filename", $A$1)))</f>
        <v>Outputs</v>
      </c>
      <c r="B1" s="1"/>
      <c r="C1" s="1"/>
      <c r="D1" s="1"/>
      <c r="E1" s="1"/>
      <c r="F1" s="1"/>
      <c r="G1" s="1"/>
      <c r="H1" s="1"/>
      <c r="I1" s="1"/>
      <c r="J1" s="1"/>
      <c r="K1" s="1"/>
      <c r="L1" s="1"/>
      <c r="M1" s="1"/>
      <c r="N1" s="1"/>
      <c r="O1" s="1"/>
      <c r="P1" s="1"/>
    </row>
    <row r="2" spans="1:16">
      <c r="A2" s="2"/>
      <c r="B2" s="3"/>
      <c r="C2" s="3"/>
      <c r="D2" s="4"/>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2"/>
      <c r="B3" s="3"/>
      <c r="C3" s="3"/>
      <c r="D3" s="4"/>
      <c r="E3" s="13" t="str">
        <f>Time!E$23</f>
        <v>Model Period END</v>
      </c>
      <c r="F3" s="16" t="e">
        <f>Check!F$8</f>
        <v>#VALUE!</v>
      </c>
      <c r="G3" s="14" t="s">
        <v>93</v>
      </c>
      <c r="H3" s="14"/>
      <c r="I3" s="14"/>
      <c r="J3" s="14">
        <f>Time!J$23</f>
        <v>43921</v>
      </c>
      <c r="K3" s="14">
        <f>Time!K$23</f>
        <v>44286</v>
      </c>
      <c r="L3" s="14">
        <f>Time!L$23</f>
        <v>44651</v>
      </c>
      <c r="M3" s="14">
        <f>Time!M$23</f>
        <v>45016</v>
      </c>
      <c r="N3" s="14">
        <f>Time!N$23</f>
        <v>45382</v>
      </c>
      <c r="O3" s="14">
        <f>Time!O$23</f>
        <v>45747</v>
      </c>
      <c r="P3" s="14">
        <f>Time!P$23</f>
        <v>46112</v>
      </c>
    </row>
    <row r="4" spans="1:16">
      <c r="A4" s="2"/>
      <c r="B4" s="3"/>
      <c r="C4" s="3"/>
      <c r="D4" s="4"/>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2"/>
      <c r="B5" s="3"/>
      <c r="C5" s="3"/>
      <c r="D5" s="4"/>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2"/>
      <c r="B6" s="3"/>
      <c r="C6" s="3"/>
      <c r="D6" s="4"/>
      <c r="E6" s="13" t="str">
        <f>Time!E$11</f>
        <v>Model column counter</v>
      </c>
      <c r="F6" s="19" t="s">
        <v>94</v>
      </c>
      <c r="G6" s="19" t="s">
        <v>95</v>
      </c>
      <c r="H6" s="19" t="s">
        <v>96</v>
      </c>
      <c r="I6" s="18"/>
      <c r="J6" s="18">
        <f>Time!J$11</f>
        <v>1</v>
      </c>
      <c r="K6" s="18">
        <f>Time!K$11</f>
        <v>2</v>
      </c>
      <c r="L6" s="18">
        <f>Time!L$11</f>
        <v>3</v>
      </c>
      <c r="M6" s="18">
        <f>Time!M$11</f>
        <v>4</v>
      </c>
      <c r="N6" s="18">
        <f>Time!N$11</f>
        <v>5</v>
      </c>
      <c r="O6" s="18">
        <f>Time!O$11</f>
        <v>6</v>
      </c>
      <c r="P6" s="18">
        <f>Time!P$11</f>
        <v>7</v>
      </c>
    </row>
    <row r="7" spans="1:16">
      <c r="A7" s="2"/>
      <c r="B7" s="3"/>
      <c r="C7" s="3"/>
      <c r="D7" s="4"/>
      <c r="E7" s="13"/>
      <c r="F7" s="19"/>
      <c r="G7" s="19"/>
      <c r="H7" s="19"/>
      <c r="I7" s="18"/>
      <c r="J7" s="18"/>
      <c r="K7" s="18"/>
      <c r="L7" s="18"/>
      <c r="M7" s="18"/>
      <c r="N7" s="18"/>
      <c r="O7" s="18"/>
      <c r="P7" s="18"/>
    </row>
    <row r="8" spans="1:16" s="162" customFormat="1" ht="13.2">
      <c r="A8" s="166" t="s">
        <v>292</v>
      </c>
      <c r="B8" s="153"/>
      <c r="C8" s="153"/>
      <c r="D8" s="154"/>
      <c r="E8" s="155"/>
      <c r="F8" s="156"/>
      <c r="G8" s="156"/>
      <c r="H8" s="156"/>
      <c r="I8" s="157"/>
      <c r="J8" s="157"/>
      <c r="K8" s="157"/>
      <c r="L8" s="157"/>
      <c r="M8" s="157"/>
      <c r="N8" s="157"/>
      <c r="O8" s="157"/>
      <c r="P8" s="157"/>
    </row>
    <row r="9" spans="1:16" outlineLevel="1">
      <c r="B9" s="141"/>
      <c r="C9" s="141"/>
      <c r="D9" s="141"/>
      <c r="E9" s="141"/>
      <c r="F9" s="141"/>
      <c r="G9" s="141"/>
      <c r="H9" s="141"/>
      <c r="I9" s="141"/>
      <c r="J9" s="141"/>
    </row>
    <row r="10" spans="1:16" outlineLevel="1">
      <c r="B10" s="165" t="s">
        <v>435</v>
      </c>
      <c r="C10" s="141"/>
      <c r="D10" s="141"/>
      <c r="E10" s="141"/>
      <c r="F10" s="141"/>
      <c r="G10" s="141"/>
      <c r="H10" s="141"/>
      <c r="I10" s="141"/>
      <c r="J10" s="141"/>
    </row>
    <row r="11" spans="1:16" outlineLevel="1">
      <c r="B11" s="141"/>
      <c r="C11" s="141"/>
      <c r="D11" s="141"/>
      <c r="E11" s="169" t="str">
        <f>'Cost sharing calculations'!E$180</f>
        <v>Total adjustment for cost sharing after ex ante allowance &amp; wage adjustment - WR - Real</v>
      </c>
      <c r="F11" s="169" t="e">
        <f>'Cost sharing calculations'!F$180</f>
        <v>#VALUE!</v>
      </c>
      <c r="G11" s="169" t="str">
        <f>'Cost sharing calculations'!G$180</f>
        <v>£m</v>
      </c>
      <c r="H11" s="141"/>
      <c r="I11" s="141"/>
      <c r="J11" s="141"/>
    </row>
    <row r="12" spans="1:16" outlineLevel="1">
      <c r="B12" s="141"/>
      <c r="C12" s="141"/>
      <c r="D12" s="141"/>
      <c r="E12" s="169" t="str">
        <f>'Cost sharing calculations'!E$198</f>
        <v>Wholesaler bad debt adjustment - WR</v>
      </c>
      <c r="F12" s="169" t="e">
        <f>'Cost sharing calculations'!F$198</f>
        <v>#VALUE!</v>
      </c>
      <c r="G12" s="169" t="str">
        <f>'Cost sharing calculations'!G$198</f>
        <v>£m</v>
      </c>
      <c r="H12" s="141"/>
      <c r="I12" s="141"/>
      <c r="J12" s="141"/>
    </row>
    <row r="13" spans="1:16" outlineLevel="1">
      <c r="B13" s="141"/>
      <c r="C13" s="141"/>
      <c r="D13" s="141"/>
      <c r="E13" s="169" t="str">
        <f>'Cost sharing calculations'!E$208</f>
        <v>Cost sharing revenue adjustment - WR - Real</v>
      </c>
      <c r="F13" s="169" t="e">
        <f>'Cost sharing calculations'!F$208</f>
        <v>#VALUE!</v>
      </c>
      <c r="G13" s="169" t="str">
        <f>'Cost sharing calculations'!G$208</f>
        <v>£m</v>
      </c>
      <c r="H13" s="141"/>
      <c r="I13" s="141"/>
      <c r="J13" s="141"/>
    </row>
    <row r="14" spans="1:16" outlineLevel="1">
      <c r="B14" s="141"/>
      <c r="C14" s="141"/>
      <c r="D14" s="141"/>
      <c r="E14" s="169" t="str">
        <f>'Cost sharing calculations'!E$212</f>
        <v>Cost sharing RCV adjustment - WR - Real</v>
      </c>
      <c r="F14" s="169" t="e">
        <f>'Cost sharing calculations'!F$212</f>
        <v>#VALUE!</v>
      </c>
      <c r="G14" s="169" t="str">
        <f>'Cost sharing calculations'!G$212</f>
        <v>£m</v>
      </c>
      <c r="H14" s="141"/>
      <c r="I14" s="141"/>
      <c r="J14" s="141"/>
    </row>
    <row r="15" spans="1:16" outlineLevel="1">
      <c r="B15" s="141"/>
      <c r="C15" s="141"/>
      <c r="D15" s="141"/>
      <c r="E15" s="196" t="s">
        <v>436</v>
      </c>
      <c r="F15" s="16" t="e">
        <f xml:space="preserve"> IF(SUM(F11:F12) &lt;&gt; SUM(F13:F14), 1, 0)</f>
        <v>#VALUE!</v>
      </c>
      <c r="G15" s="196" t="s">
        <v>300</v>
      </c>
      <c r="H15" s="141"/>
      <c r="I15" s="141"/>
      <c r="J15" s="141"/>
    </row>
    <row r="16" spans="1:16" outlineLevel="1">
      <c r="B16" s="141"/>
      <c r="H16" s="141"/>
      <c r="I16" s="141"/>
      <c r="J16" s="141"/>
    </row>
    <row r="17" spans="2:10" outlineLevel="1">
      <c r="B17" s="165" t="s">
        <v>646</v>
      </c>
      <c r="C17" s="141"/>
      <c r="D17" s="141"/>
      <c r="E17" s="169"/>
      <c r="F17" s="169"/>
      <c r="G17" s="169"/>
      <c r="H17" s="141"/>
      <c r="I17" s="141"/>
      <c r="J17" s="141"/>
    </row>
    <row r="18" spans="2:10" outlineLevel="1">
      <c r="B18" s="141"/>
      <c r="C18" s="141"/>
      <c r="D18" s="141"/>
      <c r="E18" s="169" t="str">
        <f>'Abstraction &amp; Rates'!E82</f>
        <v>Active adjustment for abstraction charges &amp; business rates uncertainty mechanism - WR - Real</v>
      </c>
      <c r="F18" s="169" t="e">
        <f>'Abstraction &amp; Rates'!F82</f>
        <v>#VALUE!</v>
      </c>
      <c r="G18" s="169" t="str">
        <f>'Abstraction &amp; Rates'!G82</f>
        <v>£m</v>
      </c>
      <c r="H18" s="141"/>
      <c r="I18" s="141"/>
      <c r="J18" s="141"/>
    </row>
    <row r="19" spans="2:10" outlineLevel="1">
      <c r="B19" s="141"/>
      <c r="C19" s="141"/>
      <c r="D19" s="141"/>
      <c r="E19" s="169" t="str">
        <f>'Abstraction &amp; Rates'!E86</f>
        <v>Revenue adjustment business rates and abstraction - WR - Real</v>
      </c>
      <c r="F19" s="169" t="e">
        <f>'Abstraction &amp; Rates'!F86</f>
        <v>#VALUE!</v>
      </c>
      <c r="G19" s="169" t="str">
        <f>'Abstraction &amp; Rates'!G86</f>
        <v>£m</v>
      </c>
      <c r="H19" s="141"/>
      <c r="I19" s="141"/>
      <c r="J19" s="141"/>
    </row>
    <row r="20" spans="2:10" outlineLevel="1">
      <c r="B20" s="141"/>
      <c r="C20" s="141"/>
      <c r="D20" s="141"/>
      <c r="E20" s="169" t="str">
        <f>'Abstraction &amp; Rates'!E90</f>
        <v>RCV adjustment business rates and abstraction - WR - Real</v>
      </c>
      <c r="F20" s="169" t="e">
        <f>'Abstraction &amp; Rates'!F90</f>
        <v>#VALUE!</v>
      </c>
      <c r="G20" s="169" t="str">
        <f>'Abstraction &amp; Rates'!G90</f>
        <v>£m</v>
      </c>
      <c r="H20" s="141"/>
      <c r="I20" s="141"/>
      <c r="J20" s="141"/>
    </row>
    <row r="21" spans="2:10" outlineLevel="1">
      <c r="B21" s="141"/>
      <c r="C21" s="141"/>
      <c r="D21" s="141"/>
      <c r="E21" s="169"/>
      <c r="F21" s="169"/>
      <c r="G21" s="169"/>
      <c r="H21" s="141"/>
      <c r="I21" s="141"/>
      <c r="J21" s="141"/>
    </row>
    <row r="22" spans="2:10" outlineLevel="1">
      <c r="B22" s="165" t="s">
        <v>594</v>
      </c>
      <c r="C22" s="141"/>
      <c r="D22" s="141"/>
      <c r="E22" s="169"/>
      <c r="F22" s="169"/>
      <c r="G22" s="169"/>
      <c r="H22" s="141"/>
      <c r="I22" s="141"/>
      <c r="J22" s="141"/>
    </row>
    <row r="23" spans="2:10" outlineLevel="1">
      <c r="B23" s="141"/>
      <c r="C23" s="141"/>
      <c r="D23" s="141"/>
      <c r="E23" s="169" t="str">
        <f>'Cost sharing calculations'!E$208</f>
        <v>Cost sharing revenue adjustment - WR - Real</v>
      </c>
      <c r="F23" s="169" t="e">
        <f>'Cost sharing calculations'!F$208</f>
        <v>#VALUE!</v>
      </c>
      <c r="G23" s="169" t="str">
        <f>'Cost sharing calculations'!G$208</f>
        <v>£m</v>
      </c>
      <c r="H23" s="141"/>
      <c r="I23" s="141"/>
      <c r="J23" s="141"/>
    </row>
    <row r="24" spans="2:10" outlineLevel="1">
      <c r="B24" s="141"/>
      <c r="C24" s="141"/>
      <c r="D24" s="141"/>
      <c r="E24" s="169" t="str">
        <f>'Abstraction &amp; Rates'!E86</f>
        <v>Revenue adjustment business rates and abstraction - WR - Real</v>
      </c>
      <c r="F24" s="169" t="e">
        <f>'Abstraction &amp; Rates'!F86</f>
        <v>#VALUE!</v>
      </c>
      <c r="G24" s="169" t="str">
        <f>'Abstraction &amp; Rates'!G86</f>
        <v>£m</v>
      </c>
      <c r="H24" s="141"/>
      <c r="I24" s="141"/>
      <c r="J24" s="141"/>
    </row>
    <row r="25" spans="2:10" outlineLevel="1">
      <c r="B25" s="141"/>
      <c r="C25" s="141"/>
      <c r="D25" s="141"/>
      <c r="E25" s="196" t="s">
        <v>595</v>
      </c>
      <c r="F25" s="196" t="e">
        <f xml:space="preserve"> SUM(F23:F24)</f>
        <v>#VALUE!</v>
      </c>
      <c r="G25" s="196" t="s">
        <v>116</v>
      </c>
      <c r="H25" s="141"/>
      <c r="I25" s="141"/>
      <c r="J25" s="141"/>
    </row>
    <row r="26" spans="2:10" outlineLevel="1">
      <c r="B26" s="141"/>
      <c r="C26" s="141"/>
      <c r="D26" s="141"/>
      <c r="E26" s="196"/>
      <c r="F26" s="196"/>
      <c r="G26" s="196"/>
      <c r="H26" s="141"/>
      <c r="I26" s="141"/>
      <c r="J26" s="141"/>
    </row>
    <row r="27" spans="2:10" outlineLevel="1">
      <c r="B27" s="165" t="s">
        <v>596</v>
      </c>
      <c r="C27" s="141"/>
      <c r="D27" s="141"/>
      <c r="E27" s="169"/>
      <c r="F27" s="169"/>
      <c r="G27" s="169"/>
      <c r="H27" s="141"/>
      <c r="I27" s="141"/>
      <c r="J27" s="141"/>
    </row>
    <row r="28" spans="2:10" outlineLevel="1">
      <c r="B28" s="141"/>
      <c r="C28" s="141"/>
      <c r="D28" s="141"/>
      <c r="E28" s="169" t="str">
        <f>'Cost sharing calculations'!E$212</f>
        <v>Cost sharing RCV adjustment - WR - Real</v>
      </c>
      <c r="F28" s="169" t="e">
        <f>'Cost sharing calculations'!F$212</f>
        <v>#VALUE!</v>
      </c>
      <c r="G28" s="169" t="str">
        <f>'Cost sharing calculations'!G$212</f>
        <v>£m</v>
      </c>
      <c r="H28" s="141"/>
      <c r="I28" s="141"/>
      <c r="J28" s="141"/>
    </row>
    <row r="29" spans="2:10" outlineLevel="1">
      <c r="B29" s="141"/>
      <c r="C29" s="141"/>
      <c r="D29" s="141"/>
      <c r="E29" s="169" t="str">
        <f>'Abstraction &amp; Rates'!E90</f>
        <v>RCV adjustment business rates and abstraction - WR - Real</v>
      </c>
      <c r="F29" s="169" t="e">
        <f>'Abstraction &amp; Rates'!F90</f>
        <v>#VALUE!</v>
      </c>
      <c r="G29" s="169" t="str">
        <f>'Abstraction &amp; Rates'!G90</f>
        <v>£m</v>
      </c>
      <c r="H29" s="141"/>
      <c r="I29" s="141"/>
      <c r="J29" s="141"/>
    </row>
    <row r="30" spans="2:10" outlineLevel="1">
      <c r="B30" s="141"/>
      <c r="C30" s="141"/>
      <c r="D30" s="141"/>
      <c r="E30" s="142" t="str">
        <f>'Green Recovery'!E$57</f>
        <v>Active RCV adjustment for cost sharing - Green Recovery Expenditure - WR - Real</v>
      </c>
      <c r="F30" s="169" t="e">
        <f>'Green Recovery'!F$57</f>
        <v>#VALUE!</v>
      </c>
      <c r="G30" s="142" t="str">
        <f>'Green Recovery'!G$57</f>
        <v>£m</v>
      </c>
      <c r="H30" s="141"/>
      <c r="I30" s="141"/>
      <c r="J30" s="141"/>
    </row>
    <row r="31" spans="2:10" outlineLevel="1">
      <c r="B31" s="141"/>
      <c r="C31" s="141"/>
      <c r="D31" s="141"/>
      <c r="E31" s="196" t="s">
        <v>597</v>
      </c>
      <c r="F31" s="196" t="e">
        <f xml:space="preserve"> SUM(F28:F30)</f>
        <v>#VALUE!</v>
      </c>
      <c r="G31" s="196" t="s">
        <v>116</v>
      </c>
      <c r="H31" s="141"/>
      <c r="I31" s="141"/>
      <c r="J31" s="141"/>
    </row>
    <row r="32" spans="2:10" outlineLevel="1">
      <c r="B32" s="141"/>
      <c r="C32" s="141"/>
      <c r="D32" s="141"/>
      <c r="E32" s="169"/>
      <c r="F32" s="169"/>
      <c r="G32" s="169"/>
      <c r="H32" s="141"/>
      <c r="I32" s="141"/>
      <c r="J32" s="141"/>
    </row>
    <row r="33" spans="1:16">
      <c r="B33" s="141"/>
      <c r="C33" s="141"/>
      <c r="D33" s="141"/>
      <c r="E33" s="141"/>
      <c r="F33" s="141"/>
      <c r="G33" s="141"/>
      <c r="H33" s="141"/>
      <c r="I33" s="141"/>
      <c r="J33" s="141"/>
    </row>
    <row r="34" spans="1:16" s="162" customFormat="1" ht="13.2">
      <c r="A34" s="166" t="s">
        <v>341</v>
      </c>
      <c r="B34" s="153"/>
      <c r="C34" s="153"/>
      <c r="D34" s="154"/>
      <c r="E34" s="155"/>
      <c r="F34" s="156"/>
      <c r="G34" s="156"/>
      <c r="H34" s="156"/>
      <c r="I34" s="157"/>
      <c r="J34" s="157"/>
      <c r="K34" s="157"/>
      <c r="L34" s="157"/>
      <c r="M34" s="157"/>
      <c r="N34" s="157"/>
      <c r="O34" s="157"/>
      <c r="P34" s="157"/>
    </row>
    <row r="35" spans="1:16" outlineLevel="1">
      <c r="B35" s="141"/>
      <c r="C35" s="141"/>
      <c r="D35" s="141"/>
      <c r="E35" s="141"/>
      <c r="F35" s="141"/>
      <c r="G35" s="141"/>
      <c r="H35" s="141"/>
      <c r="I35" s="141"/>
      <c r="J35" s="141"/>
    </row>
    <row r="36" spans="1:16" outlineLevel="1">
      <c r="B36" s="165" t="s">
        <v>435</v>
      </c>
      <c r="C36" s="141"/>
      <c r="D36" s="141"/>
      <c r="E36" s="141"/>
      <c r="F36" s="141"/>
      <c r="G36" s="141"/>
      <c r="H36" s="141"/>
      <c r="I36" s="141"/>
      <c r="J36" s="141"/>
    </row>
    <row r="37" spans="1:16" outlineLevel="1">
      <c r="B37" s="141"/>
      <c r="C37" s="141"/>
      <c r="D37" s="141"/>
      <c r="E37" s="169" t="str">
        <f>'Cost sharing calculations'!E$347</f>
        <v>Total adjustment for cost sharing after ex ante allowance - WN - Real</v>
      </c>
      <c r="F37" s="169" t="e">
        <f>'Cost sharing calculations'!F$347</f>
        <v>#VALUE!</v>
      </c>
      <c r="G37" s="169" t="str">
        <f>'Cost sharing calculations'!G$347</f>
        <v>£m</v>
      </c>
      <c r="H37" s="141"/>
      <c r="I37" s="141"/>
      <c r="J37" s="141"/>
    </row>
    <row r="38" spans="1:16" outlineLevel="1">
      <c r="B38" s="141"/>
      <c r="C38" s="141"/>
      <c r="D38" s="141"/>
      <c r="E38" s="169" t="str">
        <f>'Cost sharing calculations'!E$365</f>
        <v>Wholesaler bad debt adjustment - WN</v>
      </c>
      <c r="F38" s="169" t="e">
        <f>'Cost sharing calculations'!F$365</f>
        <v>#VALUE!</v>
      </c>
      <c r="G38" s="169" t="str">
        <f>'Cost sharing calculations'!G$365</f>
        <v>£m</v>
      </c>
      <c r="H38" s="141"/>
      <c r="I38" s="141"/>
      <c r="J38" s="141"/>
    </row>
    <row r="39" spans="1:16" outlineLevel="1">
      <c r="B39" s="141"/>
      <c r="C39" s="141"/>
      <c r="D39" s="141"/>
      <c r="E39" s="169" t="str">
        <f>'Cost sharing calculations'!E$375</f>
        <v>Cost sharing revenue adjustment - WN - Real</v>
      </c>
      <c r="F39" s="169" t="e">
        <f>'Cost sharing calculations'!F$375</f>
        <v>#VALUE!</v>
      </c>
      <c r="G39" s="169" t="str">
        <f>'Cost sharing calculations'!G$375</f>
        <v>£m</v>
      </c>
      <c r="H39" s="141"/>
      <c r="I39" s="141"/>
      <c r="J39" s="141"/>
    </row>
    <row r="40" spans="1:16" outlineLevel="1">
      <c r="B40" s="141"/>
      <c r="C40" s="141"/>
      <c r="D40" s="141"/>
      <c r="E40" s="169" t="str">
        <f>'Cost sharing calculations'!E$379</f>
        <v>Cost sharing RCV adjustment - WN - Real</v>
      </c>
      <c r="F40" s="169" t="e">
        <f>'Cost sharing calculations'!F$379</f>
        <v>#VALUE!</v>
      </c>
      <c r="G40" s="169" t="str">
        <f>'Cost sharing calculations'!G$379</f>
        <v>£m</v>
      </c>
      <c r="H40" s="141"/>
      <c r="I40" s="141"/>
      <c r="J40" s="141"/>
    </row>
    <row r="41" spans="1:16" outlineLevel="1">
      <c r="B41" s="141"/>
      <c r="C41" s="141"/>
      <c r="D41" s="141"/>
      <c r="E41" s="196" t="s">
        <v>437</v>
      </c>
      <c r="F41" s="16" t="e">
        <f xml:space="preserve"> IF(SUM(F37:F38) &lt;&gt; SUM(F39:F40), 1, 0)</f>
        <v>#VALUE!</v>
      </c>
      <c r="G41" s="196" t="s">
        <v>300</v>
      </c>
      <c r="H41" s="141"/>
      <c r="I41" s="141"/>
      <c r="J41" s="141"/>
    </row>
    <row r="42" spans="1:16" outlineLevel="1">
      <c r="B42" s="141"/>
      <c r="C42" s="141"/>
      <c r="D42" s="141"/>
      <c r="E42" s="169"/>
      <c r="F42" s="169"/>
      <c r="G42" s="169"/>
      <c r="H42" s="141"/>
      <c r="I42" s="141"/>
      <c r="J42" s="141"/>
    </row>
    <row r="43" spans="1:16" outlineLevel="1">
      <c r="B43" s="165" t="s">
        <v>646</v>
      </c>
      <c r="C43" s="141"/>
      <c r="D43" s="141"/>
      <c r="H43" s="141"/>
      <c r="I43" s="141"/>
      <c r="J43" s="141"/>
    </row>
    <row r="44" spans="1:16" outlineLevel="1">
      <c r="B44" s="165"/>
      <c r="C44" s="141"/>
      <c r="D44" s="141"/>
      <c r="E44" s="169" t="str">
        <f>'Abstraction &amp; Rates'!E$166</f>
        <v>Active adjustment for abstraction charges &amp; business rates uncertainty mechanism - WR - Real</v>
      </c>
      <c r="F44" s="169" t="e">
        <f>'Abstraction &amp; Rates'!F$166</f>
        <v>#VALUE!</v>
      </c>
      <c r="G44" s="169" t="str">
        <f>'Abstraction &amp; Rates'!G$166</f>
        <v>£m</v>
      </c>
      <c r="H44" s="141"/>
      <c r="I44" s="141"/>
      <c r="J44" s="141"/>
    </row>
    <row r="45" spans="1:16" outlineLevel="1">
      <c r="B45" s="141"/>
      <c r="C45" s="141"/>
      <c r="D45" s="141"/>
      <c r="E45" s="169" t="str">
        <f>'Abstraction &amp; Rates'!E$170</f>
        <v>Revenue adjustment business rates and abstraction - WN - Real</v>
      </c>
      <c r="F45" s="169" t="e">
        <f>'Abstraction &amp; Rates'!F$170</f>
        <v>#VALUE!</v>
      </c>
      <c r="G45" s="169" t="str">
        <f>'Abstraction &amp; Rates'!G$170</f>
        <v>£m</v>
      </c>
      <c r="H45" s="141"/>
      <c r="I45" s="141"/>
      <c r="J45" s="141"/>
    </row>
    <row r="46" spans="1:16" outlineLevel="1">
      <c r="B46" s="141"/>
      <c r="C46" s="141"/>
      <c r="D46" s="141"/>
      <c r="E46" s="169" t="str">
        <f>'Abstraction &amp; Rates'!E$174</f>
        <v>RCV adjustment business rates and abstraction - WN - Real</v>
      </c>
      <c r="F46" s="169" t="e">
        <f>'Abstraction &amp; Rates'!F$174</f>
        <v>#VALUE!</v>
      </c>
      <c r="G46" s="169" t="str">
        <f>'Abstraction &amp; Rates'!G$174</f>
        <v>£m</v>
      </c>
      <c r="H46" s="141"/>
      <c r="I46" s="141"/>
      <c r="J46" s="141"/>
    </row>
    <row r="47" spans="1:16" outlineLevel="1">
      <c r="B47" s="141"/>
      <c r="C47" s="141"/>
      <c r="D47" s="141"/>
      <c r="E47" s="169"/>
      <c r="F47" s="169"/>
      <c r="G47" s="169"/>
      <c r="H47" s="141"/>
      <c r="I47" s="141"/>
      <c r="J47" s="141"/>
    </row>
    <row r="48" spans="1:16" outlineLevel="1">
      <c r="B48" s="165" t="s">
        <v>594</v>
      </c>
      <c r="C48" s="141"/>
      <c r="D48" s="141"/>
      <c r="E48" s="169"/>
      <c r="F48" s="169"/>
      <c r="G48" s="169"/>
      <c r="H48" s="141"/>
      <c r="I48" s="141"/>
      <c r="J48" s="141"/>
    </row>
    <row r="49" spans="1:16" outlineLevel="1">
      <c r="B49" s="141"/>
      <c r="C49" s="141"/>
      <c r="D49" s="141"/>
      <c r="E49" s="169" t="str">
        <f>'Cost sharing calculations'!E$375</f>
        <v>Cost sharing revenue adjustment - WN - Real</v>
      </c>
      <c r="F49" s="169" t="e">
        <f>'Cost sharing calculations'!F$375</f>
        <v>#VALUE!</v>
      </c>
      <c r="G49" s="169" t="str">
        <f>'Cost sharing calculations'!G$375</f>
        <v>£m</v>
      </c>
      <c r="H49" s="141"/>
      <c r="I49" s="141"/>
      <c r="J49" s="141"/>
    </row>
    <row r="50" spans="1:16" outlineLevel="1">
      <c r="B50" s="141"/>
      <c r="C50" s="141"/>
      <c r="D50" s="141"/>
      <c r="E50" s="142" t="str">
        <f>'Abstraction &amp; Rates'!E170</f>
        <v>Revenue adjustment business rates and abstraction - WN - Real</v>
      </c>
      <c r="F50" s="307" t="e">
        <f>'Abstraction &amp; Rates'!F170</f>
        <v>#VALUE!</v>
      </c>
      <c r="G50" s="142" t="str">
        <f>'Abstraction &amp; Rates'!G170</f>
        <v>£m</v>
      </c>
      <c r="H50" s="141"/>
      <c r="I50" s="141"/>
      <c r="J50" s="141"/>
    </row>
    <row r="51" spans="1:16" outlineLevel="1">
      <c r="B51" s="141"/>
      <c r="C51" s="141"/>
      <c r="D51" s="141"/>
      <c r="E51" s="196" t="s">
        <v>606</v>
      </c>
      <c r="F51" s="196" t="e">
        <f xml:space="preserve"> SUM(F49:F50)</f>
        <v>#VALUE!</v>
      </c>
      <c r="G51" s="196" t="s">
        <v>116</v>
      </c>
      <c r="H51" s="141"/>
      <c r="I51" s="141"/>
      <c r="J51" s="141"/>
    </row>
    <row r="52" spans="1:16" outlineLevel="1">
      <c r="B52" s="141"/>
      <c r="C52" s="141"/>
      <c r="D52" s="141"/>
      <c r="E52" s="196"/>
      <c r="F52" s="196"/>
      <c r="G52" s="196"/>
      <c r="H52" s="141"/>
      <c r="I52" s="141"/>
      <c r="J52" s="141"/>
    </row>
    <row r="53" spans="1:16" outlineLevel="1">
      <c r="B53" s="165" t="s">
        <v>596</v>
      </c>
      <c r="C53" s="141"/>
      <c r="D53" s="141"/>
      <c r="E53" s="169"/>
      <c r="F53" s="169"/>
      <c r="G53" s="169"/>
      <c r="H53" s="141"/>
      <c r="I53" s="141"/>
      <c r="J53" s="141"/>
    </row>
    <row r="54" spans="1:16" outlineLevel="1">
      <c r="B54" s="141"/>
      <c r="C54" s="141"/>
      <c r="D54" s="141"/>
      <c r="E54" s="169" t="str">
        <f>'Cost sharing calculations'!E$379</f>
        <v>Cost sharing RCV adjustment - WN - Real</v>
      </c>
      <c r="F54" s="169" t="e">
        <f>'Cost sharing calculations'!F$379</f>
        <v>#VALUE!</v>
      </c>
      <c r="G54" s="169" t="str">
        <f>'Cost sharing calculations'!G$379</f>
        <v>£m</v>
      </c>
      <c r="H54" s="141"/>
      <c r="I54" s="141"/>
      <c r="J54" s="141"/>
    </row>
    <row r="55" spans="1:16" outlineLevel="1">
      <c r="B55" s="141"/>
      <c r="C55" s="141"/>
      <c r="D55" s="141"/>
      <c r="E55" s="169" t="str">
        <f>'Abstraction &amp; Rates'!E174</f>
        <v>RCV adjustment business rates and abstraction - WN - Real</v>
      </c>
      <c r="F55" s="169" t="e">
        <f>'Abstraction &amp; Rates'!F174</f>
        <v>#VALUE!</v>
      </c>
      <c r="G55" s="169" t="str">
        <f>'Abstraction &amp; Rates'!G174</f>
        <v>£m</v>
      </c>
      <c r="H55" s="141"/>
      <c r="I55" s="141"/>
      <c r="J55" s="141"/>
    </row>
    <row r="56" spans="1:16" outlineLevel="1">
      <c r="B56" s="141"/>
      <c r="C56" s="141"/>
      <c r="D56" s="141"/>
      <c r="E56" s="169" t="str">
        <f>'Green Recovery'!E93</f>
        <v>Active RCV adjustment for cost sharing - Green Recovery Expenditure - WN - Real</v>
      </c>
      <c r="F56" s="169" t="e">
        <f>'Green Recovery'!F93</f>
        <v>#VALUE!</v>
      </c>
      <c r="G56" s="169" t="str">
        <f>'Green Recovery'!G93</f>
        <v>£m</v>
      </c>
      <c r="H56" s="141"/>
      <c r="I56" s="141"/>
      <c r="J56" s="141"/>
    </row>
    <row r="57" spans="1:16" outlineLevel="1">
      <c r="B57" s="141"/>
      <c r="C57" s="141"/>
      <c r="D57" s="141"/>
      <c r="E57" s="196" t="s">
        <v>605</v>
      </c>
      <c r="F57" s="196" t="e">
        <f xml:space="preserve"> SUM(F54:F56)</f>
        <v>#VALUE!</v>
      </c>
      <c r="G57" s="196" t="s">
        <v>116</v>
      </c>
      <c r="H57" s="141"/>
      <c r="I57" s="141"/>
      <c r="J57" s="141"/>
    </row>
    <row r="58" spans="1:16" outlineLevel="1">
      <c r="B58" s="141"/>
      <c r="C58" s="141"/>
      <c r="D58" s="141"/>
      <c r="E58" s="169"/>
      <c r="F58" s="169"/>
      <c r="G58" s="169"/>
      <c r="H58" s="141"/>
      <c r="I58" s="141"/>
      <c r="J58" s="141"/>
    </row>
    <row r="59" spans="1:16">
      <c r="B59" s="141"/>
      <c r="C59" s="141"/>
      <c r="D59" s="141"/>
      <c r="E59" s="141"/>
      <c r="F59" s="169"/>
      <c r="G59" s="141"/>
      <c r="H59" s="141"/>
      <c r="I59" s="141"/>
      <c r="J59" s="141"/>
    </row>
    <row r="60" spans="1:16" s="162" customFormat="1" ht="13.2">
      <c r="A60" s="166" t="s">
        <v>372</v>
      </c>
      <c r="B60" s="153"/>
      <c r="C60" s="153"/>
      <c r="D60" s="154"/>
      <c r="E60" s="155"/>
      <c r="F60" s="156"/>
      <c r="G60" s="156"/>
      <c r="H60" s="156"/>
      <c r="I60" s="157"/>
      <c r="J60" s="157"/>
      <c r="K60" s="157"/>
      <c r="L60" s="157"/>
      <c r="M60" s="157"/>
      <c r="N60" s="157"/>
      <c r="O60" s="157"/>
      <c r="P60" s="157"/>
    </row>
    <row r="61" spans="1:16" outlineLevel="1">
      <c r="B61" s="141"/>
      <c r="C61" s="141"/>
      <c r="D61" s="141"/>
      <c r="E61" s="141"/>
      <c r="F61" s="141"/>
      <c r="G61" s="141"/>
      <c r="H61" s="141"/>
      <c r="I61" s="141"/>
      <c r="J61" s="141"/>
    </row>
    <row r="62" spans="1:16" outlineLevel="1">
      <c r="B62" s="165" t="s">
        <v>435</v>
      </c>
      <c r="C62" s="141"/>
      <c r="D62" s="141"/>
      <c r="E62" s="141"/>
      <c r="F62" s="141"/>
      <c r="G62" s="141"/>
      <c r="H62" s="141"/>
      <c r="I62" s="141"/>
      <c r="J62" s="141"/>
    </row>
    <row r="63" spans="1:16" outlineLevel="1">
      <c r="B63" s="141"/>
      <c r="C63" s="141"/>
      <c r="D63" s="141"/>
      <c r="E63" s="169" t="str">
        <f>'Cost sharing calculations'!E$520</f>
        <v>Total adjustment for cost sharing after ex ante allowance - WWN - Real</v>
      </c>
      <c r="F63" s="169" t="e">
        <f>'Cost sharing calculations'!F$520</f>
        <v>#VALUE!</v>
      </c>
      <c r="G63" s="169" t="str">
        <f>'Cost sharing calculations'!G$520</f>
        <v>£m</v>
      </c>
      <c r="H63" s="141"/>
      <c r="I63" s="141"/>
      <c r="J63" s="141"/>
    </row>
    <row r="64" spans="1:16" outlineLevel="1">
      <c r="B64" s="141"/>
      <c r="C64" s="141"/>
      <c r="D64" s="141"/>
      <c r="E64" s="169" t="str">
        <f>'Cost sharing calculations'!E$538</f>
        <v>Wholesaler bad debt adjustment - WWN</v>
      </c>
      <c r="F64" s="169" t="e">
        <f>'Cost sharing calculations'!F$538</f>
        <v>#VALUE!</v>
      </c>
      <c r="G64" s="169" t="str">
        <f>'Cost sharing calculations'!G$538</f>
        <v>£m</v>
      </c>
      <c r="H64" s="141"/>
      <c r="I64" s="141"/>
      <c r="J64" s="141"/>
    </row>
    <row r="65" spans="2:10" outlineLevel="1">
      <c r="B65" s="141"/>
      <c r="C65" s="141"/>
      <c r="D65" s="141"/>
      <c r="E65" s="169" t="str">
        <f>'Cost sharing calculations'!E$548</f>
        <v>Cost sharing revenue adjustment - WWN - Real</v>
      </c>
      <c r="F65" s="169" t="e">
        <f>'Cost sharing calculations'!F$548</f>
        <v>#VALUE!</v>
      </c>
      <c r="G65" s="169" t="str">
        <f>'Cost sharing calculations'!G$548</f>
        <v>£m</v>
      </c>
      <c r="H65" s="141"/>
      <c r="I65" s="141"/>
      <c r="J65" s="141"/>
    </row>
    <row r="66" spans="2:10" outlineLevel="1">
      <c r="B66" s="141"/>
      <c r="C66" s="141"/>
      <c r="D66" s="141"/>
      <c r="E66" s="169" t="str">
        <f>'Cost sharing calculations'!E$552</f>
        <v>Cost sharing RCV adjustment - WWN - Real</v>
      </c>
      <c r="F66" s="169" t="e">
        <f>'Cost sharing calculations'!F$552</f>
        <v>#VALUE!</v>
      </c>
      <c r="G66" s="169" t="str">
        <f>'Cost sharing calculations'!G$552</f>
        <v>£m</v>
      </c>
      <c r="H66" s="141"/>
      <c r="I66" s="141"/>
      <c r="J66" s="141"/>
    </row>
    <row r="67" spans="2:10" outlineLevel="1">
      <c r="B67" s="141"/>
      <c r="C67" s="141"/>
      <c r="D67" s="141"/>
      <c r="E67" s="196" t="s">
        <v>438</v>
      </c>
      <c r="F67" s="16" t="e">
        <f xml:space="preserve"> IF(SUM(F63:F64) &lt;&gt; SUM(F65:F66), 1, 0)</f>
        <v>#VALUE!</v>
      </c>
      <c r="G67" s="196" t="s">
        <v>300</v>
      </c>
      <c r="H67" s="141"/>
      <c r="I67" s="141"/>
      <c r="J67" s="141"/>
    </row>
    <row r="68" spans="2:10" outlineLevel="1">
      <c r="B68" s="141"/>
      <c r="C68" s="141"/>
      <c r="D68" s="141"/>
      <c r="E68" s="169"/>
      <c r="F68" s="169"/>
      <c r="G68" s="169"/>
      <c r="H68" s="319"/>
      <c r="I68" s="141"/>
      <c r="J68" s="141"/>
    </row>
    <row r="69" spans="2:10" outlineLevel="1">
      <c r="B69" s="165" t="s">
        <v>646</v>
      </c>
      <c r="C69" s="141"/>
      <c r="D69" s="141"/>
      <c r="E69" s="169"/>
      <c r="F69" s="169"/>
      <c r="G69" s="169"/>
      <c r="H69" s="141"/>
      <c r="I69" s="141"/>
      <c r="J69" s="141"/>
    </row>
    <row r="70" spans="2:10" outlineLevel="1">
      <c r="B70" s="141"/>
      <c r="C70" s="141"/>
      <c r="D70" s="141"/>
      <c r="E70" s="169" t="str">
        <f>'Abstraction &amp; Rates'!E$211</f>
        <v>Active adjustment for business rates uncertainty mechanism - WWN - Real</v>
      </c>
      <c r="F70" s="169" t="e">
        <f>'Abstraction &amp; Rates'!F$211</f>
        <v>#VALUE!</v>
      </c>
      <c r="G70" s="169" t="str">
        <f>'Abstraction &amp; Rates'!G$211</f>
        <v>£m</v>
      </c>
      <c r="H70" s="141"/>
      <c r="I70" s="141"/>
      <c r="J70" s="141"/>
    </row>
    <row r="71" spans="2:10" outlineLevel="1">
      <c r="B71" s="141"/>
      <c r="C71" s="141"/>
      <c r="D71" s="141"/>
      <c r="E71" s="142" t="str">
        <f>'Abstraction &amp; Rates'!E$215</f>
        <v>Revenue adjustment business rates - WWN - Real</v>
      </c>
      <c r="F71" s="169" t="e">
        <f>'Abstraction &amp; Rates'!F$215</f>
        <v>#VALUE!</v>
      </c>
      <c r="G71" s="142" t="str">
        <f>'Abstraction &amp; Rates'!G$215</f>
        <v>£m</v>
      </c>
      <c r="H71" s="141"/>
      <c r="I71" s="141"/>
      <c r="J71" s="141"/>
    </row>
    <row r="72" spans="2:10" outlineLevel="1">
      <c r="B72" s="141"/>
      <c r="C72" s="141"/>
      <c r="D72" s="141"/>
      <c r="E72" s="142" t="str">
        <f>'Abstraction &amp; Rates'!E$219</f>
        <v>RCV adjustment business rates - WWN - Real</v>
      </c>
      <c r="F72" s="169" t="e">
        <f>'Abstraction &amp; Rates'!F$219</f>
        <v>#VALUE!</v>
      </c>
      <c r="G72" s="142" t="str">
        <f>'Abstraction &amp; Rates'!G$219</f>
        <v>£m</v>
      </c>
      <c r="H72" s="141"/>
      <c r="I72" s="141"/>
      <c r="J72" s="141"/>
    </row>
    <row r="73" spans="2:10" outlineLevel="1">
      <c r="B73" s="141"/>
      <c r="C73" s="141"/>
      <c r="D73" s="141"/>
      <c r="E73" s="142"/>
      <c r="F73" s="169"/>
      <c r="G73" s="142"/>
      <c r="H73" s="141"/>
      <c r="I73" s="141"/>
      <c r="J73" s="141"/>
    </row>
    <row r="74" spans="2:10" outlineLevel="1">
      <c r="B74" s="165" t="s">
        <v>594</v>
      </c>
      <c r="C74" s="141"/>
      <c r="D74" s="141"/>
      <c r="E74" s="169"/>
      <c r="F74" s="169"/>
      <c r="G74" s="169"/>
      <c r="H74" s="141"/>
      <c r="I74" s="141"/>
      <c r="J74" s="141"/>
    </row>
    <row r="75" spans="2:10" outlineLevel="1">
      <c r="B75" s="141"/>
      <c r="C75" s="141"/>
      <c r="D75" s="141"/>
      <c r="E75" s="169" t="str">
        <f>'Cost sharing calculations'!E$548</f>
        <v>Cost sharing revenue adjustment - WWN - Real</v>
      </c>
      <c r="F75" s="169" t="e">
        <f>'Cost sharing calculations'!F$548</f>
        <v>#VALUE!</v>
      </c>
      <c r="G75" s="169" t="str">
        <f>'Cost sharing calculations'!G$548</f>
        <v>£m</v>
      </c>
      <c r="H75" s="141"/>
      <c r="I75" s="141"/>
      <c r="J75" s="141"/>
    </row>
    <row r="76" spans="2:10" outlineLevel="1">
      <c r="B76" s="141"/>
      <c r="C76" s="141"/>
      <c r="D76" s="141"/>
      <c r="E76" s="142" t="str">
        <f>'Abstraction &amp; Rates'!E215</f>
        <v>Revenue adjustment business rates - WWN - Real</v>
      </c>
      <c r="F76" s="307" t="e">
        <f>'Abstraction &amp; Rates'!F215</f>
        <v>#VALUE!</v>
      </c>
      <c r="G76" s="142" t="str">
        <f>'Abstraction &amp; Rates'!G215</f>
        <v>£m</v>
      </c>
      <c r="H76" s="141"/>
      <c r="I76" s="141"/>
      <c r="J76" s="141"/>
    </row>
    <row r="77" spans="2:10" outlineLevel="1">
      <c r="B77" s="141"/>
      <c r="C77" s="141"/>
      <c r="D77" s="141"/>
      <c r="E77" s="196" t="s">
        <v>604</v>
      </c>
      <c r="F77" s="196" t="e">
        <f xml:space="preserve"> SUM(F75:F76)</f>
        <v>#VALUE!</v>
      </c>
      <c r="G77" s="196" t="s">
        <v>116</v>
      </c>
      <c r="H77" s="141"/>
      <c r="I77" s="141"/>
      <c r="J77" s="141"/>
    </row>
    <row r="78" spans="2:10" outlineLevel="1">
      <c r="B78" s="141"/>
      <c r="C78" s="141"/>
      <c r="D78" s="141"/>
      <c r="E78" s="196"/>
      <c r="F78" s="196"/>
      <c r="G78" s="196"/>
      <c r="H78" s="141"/>
      <c r="I78" s="141"/>
      <c r="J78" s="141"/>
    </row>
    <row r="79" spans="2:10" outlineLevel="1">
      <c r="B79" s="165" t="s">
        <v>596</v>
      </c>
      <c r="C79" s="141"/>
      <c r="D79" s="141"/>
      <c r="E79" s="169"/>
      <c r="F79" s="169"/>
      <c r="G79" s="169"/>
      <c r="H79" s="141"/>
      <c r="I79" s="141"/>
      <c r="J79" s="141"/>
    </row>
    <row r="80" spans="2:10" outlineLevel="1">
      <c r="B80" s="141"/>
      <c r="C80" s="141"/>
      <c r="D80" s="141"/>
      <c r="E80" s="169" t="str">
        <f>'Cost sharing calculations'!E$552</f>
        <v>Cost sharing RCV adjustment - WWN - Real</v>
      </c>
      <c r="F80" s="169" t="e">
        <f>'Cost sharing calculations'!F$552</f>
        <v>#VALUE!</v>
      </c>
      <c r="G80" s="169" t="str">
        <f>'Cost sharing calculations'!G$552</f>
        <v>£m</v>
      </c>
      <c r="H80" s="141"/>
      <c r="I80" s="141"/>
      <c r="J80" s="141"/>
    </row>
    <row r="81" spans="1:16" outlineLevel="1">
      <c r="B81" s="141"/>
      <c r="C81" s="141"/>
      <c r="D81" s="141"/>
      <c r="E81" s="169" t="str">
        <f>'Abstraction &amp; Rates'!E219</f>
        <v>RCV adjustment business rates - WWN - Real</v>
      </c>
      <c r="F81" s="169" t="e">
        <f>'Abstraction &amp; Rates'!F219</f>
        <v>#VALUE!</v>
      </c>
      <c r="G81" s="169" t="str">
        <f>'Abstraction &amp; Rates'!G219</f>
        <v>£m</v>
      </c>
      <c r="H81" s="141"/>
      <c r="I81" s="141"/>
      <c r="J81" s="141"/>
    </row>
    <row r="82" spans="1:16" outlineLevel="1">
      <c r="B82" s="141"/>
      <c r="C82" s="141"/>
      <c r="D82" s="141"/>
      <c r="E82" s="142" t="str">
        <f>'Green Recovery'!E$129</f>
        <v>Active RCV adjustment for cost sharing - Green Recovery Expenditure - WWN - Real</v>
      </c>
      <c r="F82" s="169" t="e">
        <f>'Green Recovery'!F$129</f>
        <v>#VALUE!</v>
      </c>
      <c r="G82" s="142" t="str">
        <f>'Green Recovery'!G$129</f>
        <v>£m</v>
      </c>
      <c r="H82" s="141"/>
      <c r="I82" s="141"/>
      <c r="J82" s="141"/>
    </row>
    <row r="83" spans="1:16" outlineLevel="1">
      <c r="B83" s="141"/>
      <c r="C83" s="141"/>
      <c r="D83" s="141"/>
      <c r="E83" s="196" t="s">
        <v>603</v>
      </c>
      <c r="F83" s="196" t="e">
        <f xml:space="preserve"> SUM(F80:F82)</f>
        <v>#VALUE!</v>
      </c>
      <c r="G83" s="196" t="s">
        <v>116</v>
      </c>
      <c r="H83" s="141"/>
      <c r="I83" s="141"/>
      <c r="J83" s="141"/>
    </row>
    <row r="84" spans="1:16">
      <c r="B84" s="141"/>
      <c r="C84" s="141"/>
      <c r="D84" s="141"/>
      <c r="E84" s="141"/>
      <c r="F84" s="141"/>
      <c r="G84" s="141"/>
      <c r="H84" s="141"/>
      <c r="I84" s="141"/>
      <c r="J84" s="141"/>
    </row>
    <row r="85" spans="1:16" s="162" customFormat="1" ht="13.2">
      <c r="A85" s="166" t="s">
        <v>408</v>
      </c>
      <c r="B85" s="153"/>
      <c r="C85" s="153"/>
      <c r="D85" s="154"/>
      <c r="E85" s="155"/>
      <c r="F85" s="156"/>
      <c r="G85" s="156"/>
      <c r="H85" s="156"/>
      <c r="I85" s="157"/>
      <c r="J85" s="157"/>
      <c r="K85" s="157"/>
      <c r="L85" s="157"/>
      <c r="M85" s="157"/>
      <c r="N85" s="157"/>
      <c r="O85" s="157"/>
      <c r="P85" s="157"/>
    </row>
    <row r="86" spans="1:16" outlineLevel="1">
      <c r="B86" s="141"/>
      <c r="C86" s="141"/>
      <c r="D86" s="141"/>
      <c r="E86" s="141"/>
      <c r="F86" s="141"/>
      <c r="G86" s="141"/>
      <c r="H86" s="141"/>
      <c r="I86" s="141"/>
      <c r="J86" s="141"/>
    </row>
    <row r="87" spans="1:16" outlineLevel="1">
      <c r="B87" s="165" t="s">
        <v>439</v>
      </c>
      <c r="C87" s="141"/>
      <c r="D87" s="141"/>
      <c r="E87" s="141"/>
      <c r="F87" s="141"/>
      <c r="G87" s="141"/>
      <c r="H87" s="141"/>
      <c r="I87" s="141"/>
      <c r="J87" s="141"/>
    </row>
    <row r="88" spans="1:16" outlineLevel="1">
      <c r="B88" s="141"/>
      <c r="C88" s="141"/>
      <c r="D88" s="141"/>
      <c r="E88" s="142" t="str">
        <f>Bioresources!E$55</f>
        <v>Total adjustment for wage related totex - BIO - Real</v>
      </c>
      <c r="F88" s="142">
        <f>Bioresources!F$55</f>
        <v>-1.7452925964532251</v>
      </c>
      <c r="G88" s="142" t="str">
        <f>Bioresources!G$55</f>
        <v>£m</v>
      </c>
      <c r="H88" s="141"/>
      <c r="I88" s="141"/>
      <c r="J88" s="141"/>
    </row>
    <row r="89" spans="1:16" outlineLevel="1">
      <c r="B89" s="141"/>
      <c r="C89" s="141"/>
      <c r="D89" s="141"/>
      <c r="E89" s="141"/>
      <c r="F89" s="141"/>
      <c r="G89" s="141"/>
      <c r="H89" s="141"/>
      <c r="I89" s="141"/>
      <c r="J89" s="141"/>
    </row>
    <row r="90" spans="1:16" outlineLevel="1">
      <c r="B90" s="165" t="s">
        <v>646</v>
      </c>
      <c r="C90" s="141"/>
      <c r="D90" s="141"/>
      <c r="E90" s="169"/>
      <c r="F90" s="169"/>
      <c r="G90" s="169"/>
      <c r="H90" s="141"/>
      <c r="I90" s="141"/>
      <c r="J90" s="141"/>
    </row>
    <row r="91" spans="1:16" outlineLevel="1">
      <c r="B91" s="141"/>
      <c r="C91" s="141"/>
      <c r="D91" s="141"/>
      <c r="E91" s="169" t="str">
        <f>'Abstraction &amp; Rates'!E$256</f>
        <v>Active adjustment for business rates uncertainty mechanism - BIO - Real</v>
      </c>
      <c r="F91" s="169" t="e">
        <f>'Abstraction &amp; Rates'!F$256</f>
        <v>#VALUE!</v>
      </c>
      <c r="G91" s="169" t="str">
        <f>'Abstraction &amp; Rates'!G$256</f>
        <v>£m</v>
      </c>
      <c r="H91" s="141"/>
      <c r="I91" s="141"/>
      <c r="J91" s="141"/>
    </row>
    <row r="92" spans="1:16" outlineLevel="1">
      <c r="B92" s="141"/>
      <c r="C92" s="141"/>
      <c r="D92" s="141"/>
      <c r="E92" s="142" t="str">
        <f>'Abstraction &amp; Rates'!E$260</f>
        <v>Revenue adjustment business rates  - BIO - Real</v>
      </c>
      <c r="F92" s="169" t="e">
        <f>'Abstraction &amp; Rates'!F$260</f>
        <v>#VALUE!</v>
      </c>
      <c r="G92" s="142" t="str">
        <f>'Abstraction &amp; Rates'!G$260</f>
        <v>£m</v>
      </c>
      <c r="H92" s="141"/>
      <c r="I92" s="141"/>
      <c r="J92" s="141"/>
    </row>
    <row r="93" spans="1:16" ht="15.75" customHeight="1" outlineLevel="1">
      <c r="B93" s="141"/>
      <c r="C93" s="141"/>
      <c r="D93" s="141"/>
      <c r="E93" s="142" t="str">
        <f>'Abstraction &amp; Rates'!E$264</f>
        <v>RCV adjustment business rates - BIO - Real</v>
      </c>
      <c r="F93" s="169" t="e">
        <f>'Abstraction &amp; Rates'!F$264</f>
        <v>#VALUE!</v>
      </c>
      <c r="G93" s="142" t="str">
        <f>'Abstraction &amp; Rates'!G$264</f>
        <v>£m</v>
      </c>
      <c r="H93" s="141"/>
      <c r="I93" s="141"/>
      <c r="J93" s="141"/>
    </row>
    <row r="94" spans="1:16" ht="15.75" customHeight="1" outlineLevel="1">
      <c r="B94" s="141"/>
      <c r="C94" s="141"/>
      <c r="D94" s="141"/>
      <c r="E94" s="142"/>
      <c r="F94" s="169"/>
      <c r="G94" s="142"/>
      <c r="H94" s="141"/>
      <c r="I94" s="141"/>
      <c r="J94" s="141"/>
    </row>
    <row r="95" spans="1:16" ht="15.75" customHeight="1" outlineLevel="1">
      <c r="B95" s="165" t="s">
        <v>594</v>
      </c>
      <c r="C95" s="141"/>
      <c r="D95" s="141"/>
      <c r="E95" s="169"/>
      <c r="F95" s="169"/>
      <c r="G95" s="169"/>
      <c r="H95" s="141"/>
      <c r="I95" s="141"/>
      <c r="J95" s="141"/>
    </row>
    <row r="96" spans="1:16" ht="15.75" customHeight="1" outlineLevel="1">
      <c r="B96" s="141"/>
      <c r="C96" s="141"/>
      <c r="D96" s="141"/>
      <c r="E96" s="169" t="str">
        <f>Bioresources!E91</f>
        <v>Cost sharing Revenue adjustment - BIO - Real</v>
      </c>
      <c r="F96" s="169">
        <f>Bioresources!F91</f>
        <v>-0.94557397981858315</v>
      </c>
      <c r="G96" s="169" t="str">
        <f>Bioresources!G91</f>
        <v>£m</v>
      </c>
      <c r="H96" s="141"/>
      <c r="I96" s="141"/>
      <c r="J96" s="141"/>
    </row>
    <row r="97" spans="1:16" ht="15.75" customHeight="1" outlineLevel="1">
      <c r="B97" s="141"/>
      <c r="C97" s="141"/>
      <c r="D97" s="141"/>
      <c r="E97" s="169" t="str">
        <f>'Abstraction &amp; Rates'!E260</f>
        <v>Revenue adjustment business rates  - BIO - Real</v>
      </c>
      <c r="F97" s="169" t="e">
        <f>'Abstraction &amp; Rates'!F260</f>
        <v>#VALUE!</v>
      </c>
      <c r="G97" s="169" t="str">
        <f>'Abstraction &amp; Rates'!G260</f>
        <v>£m</v>
      </c>
      <c r="H97" s="141"/>
      <c r="I97" s="141"/>
      <c r="J97" s="141"/>
    </row>
    <row r="98" spans="1:16" ht="15.75" customHeight="1" outlineLevel="1">
      <c r="B98" s="141"/>
      <c r="C98" s="141"/>
      <c r="D98" s="141"/>
      <c r="E98" s="196" t="s">
        <v>601</v>
      </c>
      <c r="F98" s="196" t="e">
        <f xml:space="preserve"> SUM(F96:F97)</f>
        <v>#VALUE!</v>
      </c>
      <c r="G98" s="196" t="s">
        <v>116</v>
      </c>
      <c r="H98" s="141"/>
      <c r="I98" s="141"/>
      <c r="J98" s="141"/>
    </row>
    <row r="99" spans="1:16" ht="15.75" customHeight="1" outlineLevel="1">
      <c r="B99" s="141"/>
      <c r="C99" s="141"/>
      <c r="D99" s="141"/>
      <c r="E99" s="196"/>
      <c r="F99" s="196"/>
      <c r="G99" s="196"/>
      <c r="H99" s="141"/>
      <c r="I99" s="141"/>
      <c r="J99" s="141"/>
    </row>
    <row r="100" spans="1:16" ht="15.75" customHeight="1" outlineLevel="1">
      <c r="B100" s="165" t="s">
        <v>596</v>
      </c>
      <c r="C100" s="141"/>
      <c r="D100" s="141"/>
      <c r="E100" s="169"/>
      <c r="F100" s="169"/>
      <c r="G100" s="169"/>
      <c r="H100" s="141"/>
      <c r="I100" s="141"/>
      <c r="J100" s="141"/>
    </row>
    <row r="101" spans="1:16" ht="15.75" customHeight="1" outlineLevel="1">
      <c r="B101" s="141"/>
      <c r="C101" s="141"/>
      <c r="D101" s="141"/>
      <c r="E101" s="169" t="str">
        <f>Bioresources!E95</f>
        <v>Cost sharing RCV adjustment - BIO - Real</v>
      </c>
      <c r="F101" s="169">
        <f>Bioresources!F95</f>
        <v>-0.79971861663464194</v>
      </c>
      <c r="G101" s="169" t="str">
        <f>Bioresources!G95</f>
        <v>£m</v>
      </c>
      <c r="H101" s="141"/>
      <c r="I101" s="141"/>
      <c r="J101" s="141"/>
    </row>
    <row r="102" spans="1:16" ht="15.75" customHeight="1" outlineLevel="1">
      <c r="B102" s="141"/>
      <c r="C102" s="141"/>
      <c r="D102" s="141"/>
      <c r="E102" s="169" t="str">
        <f>'Abstraction &amp; Rates'!E264</f>
        <v>RCV adjustment business rates - BIO - Real</v>
      </c>
      <c r="F102" s="169" t="e">
        <f>'Abstraction &amp; Rates'!F264</f>
        <v>#VALUE!</v>
      </c>
      <c r="G102" s="169" t="str">
        <f>'Abstraction &amp; Rates'!G264</f>
        <v>£m</v>
      </c>
      <c r="H102" s="141"/>
      <c r="I102" s="141"/>
      <c r="J102" s="141"/>
    </row>
    <row r="103" spans="1:16" ht="15.75" customHeight="1" outlineLevel="1">
      <c r="B103" s="141"/>
      <c r="C103" s="141"/>
      <c r="D103" s="141"/>
      <c r="E103" s="196" t="s">
        <v>602</v>
      </c>
      <c r="F103" s="196" t="e">
        <f xml:space="preserve"> SUM(F101:F102)</f>
        <v>#VALUE!</v>
      </c>
      <c r="G103" s="196" t="s">
        <v>116</v>
      </c>
      <c r="H103" s="141"/>
      <c r="I103" s="141"/>
      <c r="J103" s="141"/>
    </row>
    <row r="104" spans="1:16" ht="15.75" customHeight="1" outlineLevel="1">
      <c r="B104" s="141"/>
      <c r="C104" s="141"/>
      <c r="D104" s="141"/>
      <c r="E104" s="142"/>
      <c r="F104" s="169"/>
      <c r="G104" s="142"/>
      <c r="H104" s="141"/>
      <c r="I104" s="141"/>
      <c r="J104" s="141"/>
    </row>
    <row r="105" spans="1:16">
      <c r="B105" s="141"/>
      <c r="C105" s="141"/>
      <c r="D105" s="141"/>
      <c r="E105" s="141"/>
      <c r="F105" s="141"/>
      <c r="G105" s="141"/>
      <c r="H105" s="141"/>
      <c r="I105" s="141"/>
      <c r="J105" s="141"/>
    </row>
    <row r="106" spans="1:16" s="162" customFormat="1" ht="13.2">
      <c r="A106" s="166" t="s">
        <v>607</v>
      </c>
      <c r="B106" s="153"/>
      <c r="C106" s="153"/>
      <c r="D106" s="154"/>
      <c r="E106" s="155"/>
      <c r="F106" s="156"/>
      <c r="G106" s="156"/>
      <c r="H106" s="156"/>
      <c r="I106" s="157"/>
      <c r="J106" s="157"/>
      <c r="K106" s="157"/>
      <c r="L106" s="157"/>
      <c r="M106" s="157"/>
      <c r="N106" s="157"/>
      <c r="O106" s="157"/>
      <c r="P106" s="157"/>
    </row>
    <row r="107" spans="1:16" outlineLevel="1">
      <c r="B107" s="141"/>
      <c r="C107" s="141"/>
      <c r="D107" s="141"/>
      <c r="E107" s="141"/>
      <c r="F107" s="141"/>
      <c r="G107" s="141"/>
      <c r="H107" s="141"/>
      <c r="I107" s="141"/>
      <c r="J107" s="141"/>
    </row>
    <row r="108" spans="1:16" outlineLevel="1">
      <c r="B108" s="165" t="s">
        <v>594</v>
      </c>
      <c r="C108" s="141"/>
      <c r="D108" s="141"/>
      <c r="H108" s="141"/>
      <c r="I108" s="141"/>
      <c r="J108" s="141"/>
    </row>
    <row r="109" spans="1:16" outlineLevel="1">
      <c r="B109" s="141"/>
      <c r="C109" s="141"/>
      <c r="D109" s="141"/>
      <c r="E109" s="142" t="str">
        <f>'Thames Tideway Tunnel'!E120</f>
        <v>Cost sharing revenue adjustment - TTT - Real</v>
      </c>
      <c r="F109" s="142">
        <f>'Thames Tideway Tunnel'!F120</f>
        <v>0</v>
      </c>
      <c r="G109" s="142" t="str">
        <f>'Thames Tideway Tunnel'!G120</f>
        <v>£m</v>
      </c>
      <c r="H109" s="141"/>
      <c r="I109" s="141"/>
      <c r="J109" s="141"/>
    </row>
    <row r="110" spans="1:16" outlineLevel="1">
      <c r="B110" s="141"/>
      <c r="C110" s="141"/>
      <c r="D110" s="141"/>
      <c r="E110" s="142"/>
      <c r="F110" s="142"/>
      <c r="G110" s="142"/>
      <c r="H110" s="141"/>
      <c r="I110" s="141"/>
      <c r="J110" s="141"/>
    </row>
    <row r="111" spans="1:16" outlineLevel="1">
      <c r="B111" s="165" t="s">
        <v>596</v>
      </c>
      <c r="C111" s="141"/>
      <c r="D111" s="141"/>
      <c r="H111" s="141"/>
      <c r="I111" s="141"/>
      <c r="J111" s="141"/>
    </row>
    <row r="112" spans="1:16" outlineLevel="1">
      <c r="B112" s="141"/>
      <c r="C112" s="141"/>
      <c r="D112" s="141"/>
      <c r="E112" s="142" t="str">
        <f>'Thames Tideway Tunnel'!E124</f>
        <v>Cost sharing RCV adjustment - TTT - Real</v>
      </c>
      <c r="F112" s="142">
        <f>'Thames Tideway Tunnel'!F124</f>
        <v>0</v>
      </c>
      <c r="G112" s="142" t="str">
        <f>'Thames Tideway Tunnel'!G124</f>
        <v>£m</v>
      </c>
      <c r="H112" s="141"/>
      <c r="I112" s="141"/>
      <c r="J112" s="141"/>
    </row>
    <row r="113" spans="1:10" outlineLevel="1">
      <c r="B113" s="141"/>
      <c r="C113" s="141"/>
      <c r="D113" s="141"/>
      <c r="E113" s="142"/>
      <c r="F113" s="142"/>
      <c r="G113" s="142"/>
      <c r="H113" s="141"/>
      <c r="I113" s="141"/>
      <c r="J113" s="141"/>
    </row>
    <row r="114" spans="1:10">
      <c r="B114" s="141"/>
      <c r="C114" s="141"/>
      <c r="D114" s="141"/>
      <c r="E114" s="141"/>
      <c r="F114" s="141"/>
      <c r="G114" s="141"/>
      <c r="H114" s="141"/>
      <c r="I114" s="141"/>
      <c r="J114" s="141"/>
    </row>
    <row r="115" spans="1:10" s="176" customFormat="1" ht="13.2">
      <c r="A115" s="136" t="s">
        <v>32</v>
      </c>
    </row>
    <row r="116" spans="1:10"/>
    <row r="117" spans="1:10"/>
    <row r="118" spans="1:10"/>
    <row r="119" spans="1:10"/>
    <row r="120" spans="1:10"/>
    <row r="121" spans="1:10"/>
    <row r="122" spans="1:10"/>
    <row r="123" spans="1:10"/>
    <row r="124" spans="1:10"/>
    <row r="125" spans="1:10"/>
    <row r="126" spans="1:10"/>
    <row r="127" spans="1:10"/>
    <row r="128" spans="1:10"/>
    <row r="129"/>
    <row r="130"/>
    <row r="131"/>
    <row r="132"/>
    <row r="133"/>
  </sheetData>
  <conditionalFormatting sqref="F3">
    <cfRule type="cellIs" dxfId="19" priority="7" stopIfTrue="1" operator="notEqual">
      <formula>0</formula>
    </cfRule>
    <cfRule type="cellIs" dxfId="18" priority="8" stopIfTrue="1" operator="equal">
      <formula>""</formula>
    </cfRule>
  </conditionalFormatting>
  <conditionalFormatting sqref="J4:P4">
    <cfRule type="cellIs" dxfId="17" priority="9" operator="equal">
      <formula>"Post-Fcst"</formula>
    </cfRule>
    <cfRule type="cellIs" dxfId="16" priority="10" operator="equal">
      <formula>"Forecast"</formula>
    </cfRule>
    <cfRule type="cellIs" dxfId="15" priority="11" operator="equal">
      <formula>"Pre Fcst"</formula>
    </cfRule>
  </conditionalFormatting>
  <conditionalFormatting sqref="F15">
    <cfRule type="cellIs" dxfId="14" priority="5" stopIfTrue="1" operator="notEqual">
      <formula>0</formula>
    </cfRule>
    <cfRule type="cellIs" dxfId="13" priority="6" stopIfTrue="1" operator="equal">
      <formula>""</formula>
    </cfRule>
  </conditionalFormatting>
  <conditionalFormatting sqref="F41">
    <cfRule type="cellIs" dxfId="12" priority="3" stopIfTrue="1" operator="notEqual">
      <formula>0</formula>
    </cfRule>
    <cfRule type="cellIs" dxfId="11" priority="4" stopIfTrue="1" operator="equal">
      <formula>""</formula>
    </cfRule>
  </conditionalFormatting>
  <conditionalFormatting sqref="F67">
    <cfRule type="cellIs" dxfId="10" priority="1" stopIfTrue="1" operator="notEqual">
      <formula>0</formula>
    </cfRule>
    <cfRule type="cellIs" dxfId="9" priority="2" stopIfTrue="1" operator="equal">
      <formula>""</formula>
    </cfRule>
  </conditionalFormatting>
  <pageMargins left="0.70866141732283472" right="0.70866141732283472" top="0.74803149606299213" bottom="0.74803149606299213" header="0.31496062992125984" footer="0.31496062992125984"/>
  <pageSetup paperSize="9" scale="64" fitToHeight="0" orientation="landscape" r:id="rId1"/>
  <headerFooter>
    <oddHeader>&amp;L&amp;F        &amp;CSheet: &amp;A      &amp;ROFFICIAL</oddHeader>
    <oddFooter>&amp;LPrinted on &amp;D at &amp;T      &amp;CPage &amp;P of &amp;N         &amp;ROfwat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1" tint="0.34998626667073579"/>
    <pageSetUpPr fitToPage="1"/>
  </sheetPr>
  <dimension ref="A1"/>
  <sheetViews>
    <sheetView zoomScale="90" zoomScaleNormal="90" workbookViewId="0"/>
  </sheetViews>
  <sheetFormatPr defaultRowHeight="13.8"/>
  <sheetData/>
  <pageMargins left="0.70866141732283472" right="0.70866141732283472" top="0.74803149606299213" bottom="0.74803149606299213" header="0.31496062992125984" footer="0.31496062992125984"/>
  <pageSetup paperSize="9" fitToHeight="0" orientation="landscape" r:id="rId1"/>
  <headerFooter>
    <oddHeader>&amp;L&amp;F        &amp;CSheet: &amp;A      &amp;ROFFICIAL</oddHeader>
    <oddFooter>&amp;LPrinted on &amp;D at &amp;T      &amp;CPage &amp;P of &amp;N         &amp;ROfwat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CCFFFF"/>
    <pageSetUpPr fitToPage="1"/>
  </sheetPr>
  <dimension ref="A1:P25"/>
  <sheetViews>
    <sheetView zoomScale="90" zoomScaleNormal="90" workbookViewId="0">
      <pane xSplit="9" ySplit="6" topLeftCell="J7" activePane="bottomRight" state="frozen"/>
      <selection pane="topRight"/>
      <selection pane="bottomLeft"/>
      <selection pane="bottomRight" activeCell="J7" sqref="J7"/>
    </sheetView>
  </sheetViews>
  <sheetFormatPr defaultColWidth="0" defaultRowHeight="13.8" zeroHeight="1"/>
  <cols>
    <col min="1" max="4" width="2" customWidth="1"/>
    <col min="5" max="5" width="78.09765625" customWidth="1"/>
    <col min="6" max="6" width="10.09765625" bestFit="1" customWidth="1"/>
    <col min="7" max="7" width="6.59765625" customWidth="1"/>
    <col min="8" max="8" width="9.5" bestFit="1" customWidth="1"/>
    <col min="9" max="9" width="4.09765625" customWidth="1"/>
    <col min="10" max="15" width="9.59765625" customWidth="1"/>
    <col min="16" max="16" width="11" customWidth="1"/>
    <col min="17" max="16384" width="9" hidden="1"/>
  </cols>
  <sheetData>
    <row r="1" spans="1:16" ht="24.6">
      <c r="A1" s="1" t="str">
        <f ca="1" xml:space="preserve"> RIGHT(CELL("filename", $A$1), LEN(CELL("filename", $A$1)) - SEARCH("]", CELL("filename", $A$1)))</f>
        <v>Check</v>
      </c>
      <c r="B1" s="1"/>
      <c r="C1" s="1"/>
      <c r="D1" s="1"/>
      <c r="E1" s="1"/>
      <c r="F1" s="1"/>
      <c r="G1" s="1"/>
      <c r="H1" s="1"/>
      <c r="I1" s="1"/>
      <c r="J1" s="1"/>
      <c r="K1" s="1"/>
      <c r="L1" s="1"/>
      <c r="M1" s="1"/>
      <c r="N1" s="1"/>
      <c r="O1" s="1"/>
      <c r="P1" s="1"/>
    </row>
    <row r="2" spans="1:16">
      <c r="A2" s="2"/>
      <c r="B2" s="3"/>
      <c r="C2" s="3"/>
      <c r="D2" s="4"/>
      <c r="E2" s="14" t="str">
        <f>Time!E$22</f>
        <v>Model Period BEG</v>
      </c>
      <c r="F2" s="14"/>
      <c r="G2" s="14"/>
      <c r="H2" s="14"/>
      <c r="I2" s="14"/>
      <c r="J2" s="14">
        <f>Time!J$22</f>
        <v>43556</v>
      </c>
      <c r="K2" s="14">
        <f>Time!K$22</f>
        <v>43922</v>
      </c>
      <c r="L2" s="14">
        <f>Time!L$22</f>
        <v>44287</v>
      </c>
      <c r="M2" s="14">
        <f>Time!M$22</f>
        <v>44652</v>
      </c>
      <c r="N2" s="14">
        <f>Time!N$22</f>
        <v>45017</v>
      </c>
      <c r="O2" s="14">
        <f>Time!O$22</f>
        <v>45383</v>
      </c>
      <c r="P2" s="14">
        <f>Time!P$22</f>
        <v>45748</v>
      </c>
    </row>
    <row r="3" spans="1:16">
      <c r="A3" s="2"/>
      <c r="B3" s="3"/>
      <c r="C3" s="3"/>
      <c r="D3" s="4"/>
      <c r="E3" s="13" t="str">
        <f>Time!E$23</f>
        <v>Model Period END</v>
      </c>
      <c r="F3" s="16" t="e">
        <f>Check!F$8</f>
        <v>#VALUE!</v>
      </c>
      <c r="G3" s="14" t="s">
        <v>93</v>
      </c>
      <c r="H3" s="14"/>
      <c r="I3" s="14"/>
      <c r="J3" s="14">
        <f>Time!J$23</f>
        <v>43921</v>
      </c>
      <c r="K3" s="14">
        <f>Time!K$23</f>
        <v>44286</v>
      </c>
      <c r="L3" s="14">
        <f>Time!L$23</f>
        <v>44651</v>
      </c>
      <c r="M3" s="14">
        <f>Time!M$23</f>
        <v>45016</v>
      </c>
      <c r="N3" s="14">
        <f>Time!N$23</f>
        <v>45382</v>
      </c>
      <c r="O3" s="14">
        <f>Time!O$23</f>
        <v>45747</v>
      </c>
      <c r="P3" s="14">
        <f>Time!P$23</f>
        <v>46112</v>
      </c>
    </row>
    <row r="4" spans="1:16">
      <c r="A4" s="2"/>
      <c r="B4" s="3"/>
      <c r="C4" s="3"/>
      <c r="D4" s="4"/>
      <c r="E4" s="13" t="str">
        <f>Time!E$59</f>
        <v>Pre Forecast vs Forecast</v>
      </c>
      <c r="F4" s="144"/>
      <c r="G4" s="144"/>
      <c r="H4" s="14"/>
      <c r="I4" s="14"/>
      <c r="J4" s="14" t="str">
        <f>Time!J$59</f>
        <v>Pre Fcst</v>
      </c>
      <c r="K4" s="14" t="str">
        <f>Time!K$59</f>
        <v>Forecast</v>
      </c>
      <c r="L4" s="14" t="str">
        <f>Time!L$59</f>
        <v>Forecast</v>
      </c>
      <c r="M4" s="14" t="str">
        <f>Time!M$59</f>
        <v>Forecast</v>
      </c>
      <c r="N4" s="14" t="str">
        <f>Time!N$59</f>
        <v>Forecast</v>
      </c>
      <c r="O4" s="14" t="str">
        <f>Time!O$59</f>
        <v>Forecast</v>
      </c>
      <c r="P4" s="14" t="str">
        <f>Time!P$59</f>
        <v>Post-Fcst</v>
      </c>
    </row>
    <row r="5" spans="1:16">
      <c r="A5" s="2"/>
      <c r="B5" s="3"/>
      <c r="C5" s="3"/>
      <c r="D5" s="4"/>
      <c r="E5" s="59" t="str">
        <f>Time!E$101</f>
        <v>Financial Year Ending</v>
      </c>
      <c r="F5" s="18"/>
      <c r="G5" s="18"/>
      <c r="H5" s="18"/>
      <c r="I5" s="44"/>
      <c r="J5" s="60">
        <f>Time!J$101</f>
        <v>2020</v>
      </c>
      <c r="K5" s="60">
        <f>Time!K$101</f>
        <v>2021</v>
      </c>
      <c r="L5" s="60">
        <f>Time!L$101</f>
        <v>2022</v>
      </c>
      <c r="M5" s="60">
        <f>Time!M$101</f>
        <v>2023</v>
      </c>
      <c r="N5" s="60">
        <f>Time!N$101</f>
        <v>2024</v>
      </c>
      <c r="O5" s="60">
        <f>Time!O$101</f>
        <v>2025</v>
      </c>
      <c r="P5" s="60">
        <f>Time!P$101</f>
        <v>2026</v>
      </c>
    </row>
    <row r="6" spans="1:16">
      <c r="A6" s="2"/>
      <c r="B6" s="3"/>
      <c r="C6" s="3"/>
      <c r="D6" s="4"/>
      <c r="E6" s="13" t="str">
        <f>Time!E$11</f>
        <v>Model column counter</v>
      </c>
      <c r="F6" s="19" t="s">
        <v>94</v>
      </c>
      <c r="G6" s="19" t="s">
        <v>95</v>
      </c>
      <c r="H6" s="19" t="s">
        <v>96</v>
      </c>
      <c r="I6" s="18"/>
      <c r="J6" s="18">
        <f>Time!J$11</f>
        <v>1</v>
      </c>
      <c r="K6" s="18">
        <f>Time!K$11</f>
        <v>2</v>
      </c>
      <c r="L6" s="18">
        <f>Time!L$11</f>
        <v>3</v>
      </c>
      <c r="M6" s="18">
        <f>Time!M$11</f>
        <v>4</v>
      </c>
      <c r="N6" s="18">
        <f>Time!N$11</f>
        <v>5</v>
      </c>
      <c r="O6" s="18">
        <f>Time!O$11</f>
        <v>6</v>
      </c>
      <c r="P6" s="18">
        <f>Time!P$11</f>
        <v>7</v>
      </c>
    </row>
    <row r="7" spans="1:16">
      <c r="A7" s="141"/>
      <c r="B7" s="141"/>
      <c r="C7" s="141"/>
      <c r="D7" s="141"/>
      <c r="E7" s="141"/>
      <c r="F7" s="141"/>
      <c r="G7" s="141"/>
      <c r="H7" s="141"/>
      <c r="I7" s="141"/>
      <c r="J7" s="141"/>
      <c r="K7" s="141"/>
      <c r="L7" s="141"/>
      <c r="M7" s="141"/>
      <c r="N7" s="141"/>
      <c r="O7" s="141"/>
      <c r="P7" s="141"/>
    </row>
    <row r="8" spans="1:16">
      <c r="A8" s="141"/>
      <c r="B8" s="141"/>
      <c r="C8" s="141"/>
      <c r="D8" s="141"/>
      <c r="E8" s="141" t="s">
        <v>440</v>
      </c>
      <c r="F8" s="16" t="e">
        <f xml:space="preserve"> SUM(F10:F23)</f>
        <v>#VALUE!</v>
      </c>
      <c r="G8" s="141" t="s">
        <v>272</v>
      </c>
      <c r="H8" s="141"/>
      <c r="I8" s="141"/>
      <c r="J8" s="141"/>
      <c r="K8" s="141"/>
      <c r="L8" s="141"/>
      <c r="M8" s="141"/>
      <c r="N8" s="141"/>
      <c r="O8" s="141"/>
      <c r="P8" s="141"/>
    </row>
    <row r="9" spans="1:16">
      <c r="A9" s="141"/>
      <c r="B9" s="141"/>
      <c r="C9" s="141"/>
      <c r="D9" s="141"/>
      <c r="E9" s="141"/>
      <c r="F9" s="141"/>
      <c r="G9" s="141"/>
      <c r="H9" s="141"/>
      <c r="I9" s="141"/>
      <c r="J9" s="141"/>
      <c r="K9" s="141"/>
      <c r="L9" s="141"/>
      <c r="M9" s="141"/>
      <c r="N9" s="141"/>
      <c r="O9" s="141"/>
      <c r="P9" s="141"/>
    </row>
    <row r="10" spans="1:16" s="7" customFormat="1" ht="13.35" customHeight="1">
      <c r="A10" s="7" t="s">
        <v>441</v>
      </c>
    </row>
    <row r="11" spans="1:16">
      <c r="A11" s="141"/>
      <c r="B11" s="141"/>
      <c r="C11" s="141"/>
      <c r="D11" s="141"/>
      <c r="E11" s="141"/>
      <c r="F11" s="141"/>
      <c r="G11" s="141"/>
      <c r="H11" s="141"/>
      <c r="I11" s="141"/>
      <c r="J11" s="141"/>
      <c r="K11" s="141"/>
      <c r="L11" s="141"/>
      <c r="M11" s="141"/>
      <c r="N11" s="141"/>
      <c r="O11" s="141"/>
      <c r="P11" s="141"/>
    </row>
    <row r="12" spans="1:16">
      <c r="A12" s="141"/>
      <c r="B12" s="141"/>
      <c r="C12" s="141"/>
      <c r="D12" s="141"/>
      <c r="E12" s="142" t="str">
        <f>'Cost sharing calculations'!E63</f>
        <v>WR Totex profile 100% check</v>
      </c>
      <c r="F12" s="140">
        <f>'Cost sharing calculations'!F63</f>
        <v>0</v>
      </c>
      <c r="G12" s="142" t="str">
        <f>'Cost sharing calculations'!G63</f>
        <v>Check</v>
      </c>
      <c r="H12" s="141"/>
      <c r="I12" s="141"/>
      <c r="J12" s="141"/>
      <c r="K12" s="141"/>
      <c r="L12" s="141"/>
      <c r="M12" s="141"/>
      <c r="N12" s="141"/>
      <c r="O12" s="141"/>
      <c r="P12" s="141"/>
    </row>
    <row r="13" spans="1:16">
      <c r="A13" s="141"/>
      <c r="B13" s="141"/>
      <c r="C13" s="141"/>
      <c r="D13" s="141"/>
      <c r="E13" s="142" t="str">
        <f>'Cost sharing calculations'!E116</f>
        <v>WR Totex profile - Cost sharing 100% check</v>
      </c>
      <c r="F13" s="140">
        <f>'Cost sharing calculations'!F116</f>
        <v>0</v>
      </c>
      <c r="G13" s="142" t="str">
        <f>'Cost sharing calculations'!G116</f>
        <v>Check</v>
      </c>
      <c r="H13" s="141"/>
      <c r="I13" s="141"/>
      <c r="J13" s="141"/>
      <c r="K13" s="141"/>
      <c r="L13" s="141"/>
      <c r="M13" s="141"/>
      <c r="N13" s="141"/>
      <c r="O13" s="141"/>
      <c r="P13" s="141"/>
    </row>
    <row r="14" spans="1:16">
      <c r="A14" s="141"/>
      <c r="B14" s="141"/>
      <c r="C14" s="141"/>
      <c r="D14" s="141"/>
      <c r="E14" s="142" t="str">
        <f>'Cost sharing calculations'!E230</f>
        <v>WN Totex profile - Base costs 100% check</v>
      </c>
      <c r="F14" s="140">
        <f>'Cost sharing calculations'!F230</f>
        <v>0</v>
      </c>
      <c r="G14" s="142" t="str">
        <f>'Cost sharing calculations'!G230</f>
        <v>Check</v>
      </c>
      <c r="H14" s="141"/>
      <c r="I14" s="141"/>
      <c r="J14" s="141"/>
      <c r="K14" s="141"/>
      <c r="L14" s="141"/>
      <c r="M14" s="141"/>
      <c r="N14" s="141"/>
      <c r="O14" s="141"/>
      <c r="P14" s="141"/>
    </row>
    <row r="15" spans="1:16">
      <c r="A15" s="141"/>
      <c r="B15" s="141"/>
      <c r="C15" s="141"/>
      <c r="D15" s="141"/>
      <c r="E15" s="142" t="str">
        <f>'Cost sharing calculations'!E283</f>
        <v>WN Totex profile - Cost Sharing 100% check</v>
      </c>
      <c r="F15" s="140">
        <f>'Cost sharing calculations'!F283</f>
        <v>0</v>
      </c>
      <c r="G15" s="142" t="str">
        <f>'Cost sharing calculations'!G283</f>
        <v>Check</v>
      </c>
      <c r="H15" s="141"/>
      <c r="I15" s="141"/>
      <c r="J15" s="141"/>
      <c r="K15" s="141"/>
      <c r="L15" s="141"/>
      <c r="M15" s="141"/>
      <c r="N15" s="141"/>
      <c r="O15" s="141"/>
      <c r="P15" s="141"/>
    </row>
    <row r="16" spans="1:16">
      <c r="A16" s="141"/>
      <c r="B16" s="141"/>
      <c r="C16" s="141"/>
      <c r="D16" s="141"/>
      <c r="E16" s="142" t="str">
        <f>'Cost sharing calculations'!E398</f>
        <v>WWN Totex profile 100% check</v>
      </c>
      <c r="F16" s="140">
        <f>'Cost sharing calculations'!F398</f>
        <v>0</v>
      </c>
      <c r="G16" s="142" t="str">
        <f>'Cost sharing calculations'!G398</f>
        <v>Check</v>
      </c>
      <c r="H16" s="141"/>
      <c r="I16" s="141"/>
      <c r="J16" s="141"/>
      <c r="K16" s="141"/>
      <c r="L16" s="141"/>
      <c r="M16" s="141"/>
      <c r="N16" s="141"/>
      <c r="O16" s="141"/>
      <c r="P16" s="141"/>
    </row>
    <row r="17" spans="1:16">
      <c r="A17" s="141"/>
      <c r="B17" s="141"/>
      <c r="C17" s="141"/>
      <c r="D17" s="141"/>
      <c r="E17" s="142" t="str">
        <f>'Cost sharing calculations'!E451</f>
        <v>WWN Totex profile - Cost Sharing 100% check</v>
      </c>
      <c r="F17" s="140">
        <f>'Cost sharing calculations'!F451</f>
        <v>0</v>
      </c>
      <c r="G17" s="142" t="str">
        <f>'Cost sharing calculations'!G451</f>
        <v>Check</v>
      </c>
      <c r="H17" s="141"/>
      <c r="I17" s="141"/>
      <c r="J17" s="141"/>
      <c r="K17" s="141"/>
      <c r="L17" s="141"/>
      <c r="M17" s="141"/>
      <c r="N17" s="141"/>
      <c r="O17" s="141"/>
      <c r="P17" s="141"/>
    </row>
    <row r="18" spans="1:16">
      <c r="A18" s="141"/>
      <c r="B18" s="141"/>
      <c r="C18" s="141"/>
      <c r="D18" s="141"/>
      <c r="E18" s="142" t="str">
        <f>Bioresources!E24</f>
        <v>WWN Totex profile 100% check</v>
      </c>
      <c r="F18" s="140">
        <f>Bioresources!F24</f>
        <v>0</v>
      </c>
      <c r="G18" s="142" t="str">
        <f>Bioresources!G24</f>
        <v>Check</v>
      </c>
      <c r="H18" s="141"/>
      <c r="I18" s="141"/>
      <c r="J18" s="141"/>
      <c r="K18" s="141"/>
      <c r="L18" s="141"/>
      <c r="M18" s="141"/>
      <c r="N18" s="141"/>
      <c r="O18" s="141"/>
      <c r="P18" s="141"/>
    </row>
    <row r="19" spans="1:16">
      <c r="A19" s="141"/>
      <c r="B19" s="141"/>
      <c r="C19" s="141"/>
      <c r="D19" s="141"/>
      <c r="E19" s="142" t="str">
        <f>Outputs!E15</f>
        <v>Water Resources cost sharing 100% check</v>
      </c>
      <c r="F19" s="140" t="e">
        <f>Outputs!F15</f>
        <v>#VALUE!</v>
      </c>
      <c r="G19" s="142" t="str">
        <f>Outputs!G15</f>
        <v>Check</v>
      </c>
      <c r="H19" s="141"/>
      <c r="I19" s="141"/>
      <c r="J19" s="141"/>
      <c r="K19" s="141"/>
      <c r="L19" s="141"/>
      <c r="M19" s="141"/>
      <c r="N19" s="141"/>
      <c r="O19" s="141"/>
      <c r="P19" s="141"/>
    </row>
    <row r="20" spans="1:16">
      <c r="A20" s="141"/>
      <c r="B20" s="141"/>
      <c r="C20" s="141"/>
      <c r="D20" s="141"/>
      <c r="E20" s="142" t="str">
        <f>Outputs!E41</f>
        <v>Water Network cost sharing 100% check</v>
      </c>
      <c r="F20" s="140" t="e">
        <f>Outputs!F41</f>
        <v>#VALUE!</v>
      </c>
      <c r="G20" s="142" t="str">
        <f>Outputs!G41</f>
        <v>Check</v>
      </c>
      <c r="H20" s="141"/>
      <c r="I20" s="141"/>
      <c r="J20" s="141"/>
      <c r="K20" s="141"/>
      <c r="L20" s="141"/>
      <c r="M20" s="141"/>
      <c r="N20" s="141"/>
      <c r="O20" s="141"/>
      <c r="P20" s="141"/>
    </row>
    <row r="21" spans="1:16">
      <c r="A21" s="141"/>
      <c r="B21" s="141"/>
      <c r="C21" s="141"/>
      <c r="D21" s="141"/>
      <c r="E21" s="142" t="str">
        <f>Outputs!E67</f>
        <v>Wastewater Network cost sharing 100% check</v>
      </c>
      <c r="F21" s="140" t="e">
        <f>Outputs!F67</f>
        <v>#VALUE!</v>
      </c>
      <c r="G21" s="142" t="str">
        <f>Outputs!G67</f>
        <v>Check</v>
      </c>
      <c r="H21" s="141"/>
      <c r="I21" s="141"/>
      <c r="J21" s="141"/>
      <c r="K21" s="141"/>
      <c r="L21" s="141"/>
      <c r="M21" s="141"/>
      <c r="N21" s="141"/>
      <c r="O21" s="141"/>
      <c r="P21" s="141"/>
    </row>
    <row r="22" spans="1:16">
      <c r="A22" s="141"/>
      <c r="B22" s="141"/>
      <c r="C22" s="141"/>
      <c r="D22" s="141"/>
      <c r="E22" s="141"/>
      <c r="F22" s="141"/>
      <c r="G22" s="141"/>
      <c r="H22" s="141"/>
      <c r="I22" s="141"/>
      <c r="J22" s="141"/>
      <c r="K22" s="141"/>
      <c r="L22" s="141"/>
      <c r="M22" s="141"/>
      <c r="N22" s="141"/>
      <c r="O22" s="141"/>
      <c r="P22" s="141"/>
    </row>
    <row r="23" spans="1:16" s="7" customFormat="1" ht="13.35" customHeight="1">
      <c r="A23" s="7" t="s">
        <v>441</v>
      </c>
    </row>
    <row r="24" spans="1:16">
      <c r="A24" s="141"/>
      <c r="B24" s="141"/>
      <c r="C24" s="141"/>
      <c r="D24" s="141"/>
      <c r="E24" s="141"/>
      <c r="F24" s="141"/>
      <c r="G24" s="141"/>
      <c r="H24" s="141"/>
      <c r="I24" s="141"/>
      <c r="J24" s="141"/>
      <c r="K24" s="141"/>
      <c r="L24" s="141"/>
      <c r="M24" s="141"/>
      <c r="N24" s="141"/>
      <c r="O24" s="141"/>
      <c r="P24" s="141"/>
    </row>
    <row r="25" spans="1:16" s="7" customFormat="1" ht="13.35" customHeight="1">
      <c r="A25" s="7" t="s">
        <v>32</v>
      </c>
    </row>
  </sheetData>
  <conditionalFormatting sqref="F12:F21">
    <cfRule type="cellIs" dxfId="8" priority="15" stopIfTrue="1" operator="notEqual">
      <formula>0</formula>
    </cfRule>
    <cfRule type="cellIs" dxfId="7" priority="16" stopIfTrue="1" operator="equal">
      <formula>""</formula>
    </cfRule>
  </conditionalFormatting>
  <conditionalFormatting sqref="J4:P4">
    <cfRule type="cellIs" dxfId="6" priority="19" operator="equal">
      <formula>"Post-Fcst"</formula>
    </cfRule>
    <cfRule type="cellIs" dxfId="5" priority="20" operator="equal">
      <formula>"Forecast"</formula>
    </cfRule>
    <cfRule type="cellIs" dxfId="4" priority="21" operator="equal">
      <formula>"Pre Fcst"</formula>
    </cfRule>
  </conditionalFormatting>
  <conditionalFormatting sqref="F8">
    <cfRule type="cellIs" dxfId="3" priority="13" stopIfTrue="1" operator="notEqual">
      <formula>0</formula>
    </cfRule>
    <cfRule type="cellIs" dxfId="2" priority="14" stopIfTrue="1" operator="equal">
      <formula>""</formula>
    </cfRule>
  </conditionalFormatting>
  <conditionalFormatting sqref="F3">
    <cfRule type="cellIs" dxfId="1" priority="11" stopIfTrue="1" operator="notEqual">
      <formula>0</formula>
    </cfRule>
    <cfRule type="cellIs" dxfId="0" priority="12" stopIfTrue="1" operator="equal">
      <formula>""</formula>
    </cfRule>
  </conditionalFormatting>
  <pageMargins left="0.70866141732283472" right="0.70866141732283472" top="0.74803149606299213" bottom="0.74803149606299213" header="0.31496062992125984" footer="0.31496062992125984"/>
  <pageSetup paperSize="9" scale="65" fitToHeight="0" orientation="landscape" r:id="rId1"/>
  <headerFooter>
    <oddHeader>&amp;L&amp;F        &amp;CSheet: &amp;A      &amp;ROFFICIAL</oddHeader>
    <oddFooter>&amp;LPrinted on &amp;D at &amp;T      &amp;CPage &amp;P of &amp;N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lassificationexpirationdate xmlns="95360981-546e-4f39-af6b-5758d549268d" xsi:nil="true"/>
    <Classification xmlns="95360981-546e-4f39-af6b-5758d549268d">Public</Classification>
    <_dlc_DocId xmlns="95360981-546e-4f39-af6b-5758d549268d">4F5WJJKREEPS-2026619861-591</_dlc_DocId>
    <_dlc_DocIdUrl xmlns="95360981-546e-4f39-af6b-5758d549268d">
      <Url>https://uusp/uu/PR24/_layouts/15/DocIdRedir.aspx?ID=4F5WJJKREEPS-2026619861-591</Url>
      <Description>4F5WJJKREEPS-2026619861-591</Description>
    </_dlc_DocIdUrl>
  </documentManagement>
</p:properties>
</file>

<file path=customXml/itemProps1.xml><?xml version="1.0" encoding="utf-8"?>
<ds:datastoreItem xmlns:ds="http://schemas.openxmlformats.org/officeDocument/2006/customXml" ds:itemID="{15EB2B1A-530D-4F00-878E-6F7E9E7D1819}">
  <ds:schemaRefs>
    <ds:schemaRef ds:uri="http://schemas.microsoft.com/sharepoint/v3/contenttype/forms"/>
  </ds:schemaRefs>
</ds:datastoreItem>
</file>

<file path=customXml/itemProps2.xml><?xml version="1.0" encoding="utf-8"?>
<ds:datastoreItem xmlns:ds="http://schemas.openxmlformats.org/officeDocument/2006/customXml" ds:itemID="{06E0ABC1-040D-43A2-A01C-5B99DEAA5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360981-546e-4f39-af6b-5758d54926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126D72-D51B-45EF-B73E-30CD9C1026AE}">
  <ds:schemaRefs>
    <ds:schemaRef ds:uri="http://schemas.microsoft.com/sharepoint/events"/>
  </ds:schemaRefs>
</ds:datastoreItem>
</file>

<file path=customXml/itemProps4.xml><?xml version="1.0" encoding="utf-8"?>
<ds:datastoreItem xmlns:ds="http://schemas.openxmlformats.org/officeDocument/2006/customXml" ds:itemID="{1346950A-1D1E-431E-B12B-27AB7EFBF873}">
  <ds:schemaRefs>
    <ds:schemaRef ds:uri="http://schemas.microsoft.com/office/infopath/2007/PartnerControls"/>
    <ds:schemaRef ds:uri="http://purl.org/dc/elements/1.1/"/>
    <ds:schemaRef ds:uri="http://purl.org/dc/term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95360981-546e-4f39-af6b-5758d549268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Cover</vt:lpstr>
      <vt:lpstr>Documentation--&gt;</vt:lpstr>
      <vt:lpstr>Style Guide</vt:lpstr>
      <vt:lpstr>ToC</vt:lpstr>
      <vt:lpstr>Inputs--&gt;</vt:lpstr>
      <vt:lpstr>InpActive</vt:lpstr>
      <vt:lpstr>Calc--&gt;</vt:lpstr>
      <vt:lpstr>Index</vt:lpstr>
      <vt:lpstr>Time</vt:lpstr>
      <vt:lpstr>Cost sharing calculations</vt:lpstr>
      <vt:lpstr>Abstraction &amp; Rates</vt:lpstr>
      <vt:lpstr>Bioresources</vt:lpstr>
      <vt:lpstr>Thames Tideway Tunnel</vt:lpstr>
      <vt:lpstr>Green Recovery</vt:lpstr>
      <vt:lpstr>Outputs--&gt;</vt:lpstr>
      <vt:lpstr>Outputs</vt:lpstr>
      <vt:lpstr>Integrity checks--&gt;</vt:lpstr>
      <vt:lpstr>Check</vt:lpstr>
      <vt:lpstr>ChK_Tol</vt:lpstr>
      <vt:lpstr>Check!Print_Area</vt:lpstr>
      <vt:lpstr>'Cost sharing calculations'!Print_Area</vt:lpstr>
      <vt:lpstr>Cover!Print_Area</vt:lpstr>
      <vt:lpstr>'Green Recovery'!Print_Area</vt:lpstr>
      <vt:lpstr>Index!Print_Area</vt:lpstr>
      <vt:lpstr>InpActive!Print_Area</vt:lpstr>
      <vt:lpstr>Outputs!Print_Area</vt:lpstr>
      <vt:lpstr>Time!Print_Area</vt:lpstr>
      <vt:lpstr>Time!Print_Titles</vt:lpstr>
      <vt:lpstr>Trk_Tol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Jones</dc:creator>
  <cp:keywords/>
  <dc:description/>
  <cp:lastModifiedBy>Tothill, Robert</cp:lastModifiedBy>
  <cp:revision/>
  <dcterms:created xsi:type="dcterms:W3CDTF">2020-11-11T12:05:26Z</dcterms:created>
  <dcterms:modified xsi:type="dcterms:W3CDTF">2024-08-28T03:32:02Z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0x010100C4EB8374DF588E489135E687C03F7996</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takeholder">
    <vt:lpwstr>25;#Water and wastewater companies (WaSCs)|1f450446-47d1-4fe9-8d64-c249a3be1897</vt:lpwstr>
  </property>
  <property fmtid="{D5CDD505-2E9C-101B-9397-08002B2CF9AE}" pid="9" name="Security Classification">
    <vt:lpwstr>21;#OFFICIAL|c2540f30-f875-494b-a43f-ebfb5017a6ad</vt:lpwstr>
  </property>
  <property fmtid="{D5CDD505-2E9C-101B-9397-08002B2CF9AE}" pid="10" name="Stakeholder_x0020_3">
    <vt:lpwstr/>
  </property>
  <property fmtid="{D5CDD505-2E9C-101B-9397-08002B2CF9AE}" pid="11" name="Stakeholder_x0020_4">
    <vt:lpwstr/>
  </property>
  <property fmtid="{D5CDD505-2E9C-101B-9397-08002B2CF9AE}" pid="12" name="Stakeholder_x0020_2">
    <vt:lpwstr/>
  </property>
  <property fmtid="{D5CDD505-2E9C-101B-9397-08002B2CF9AE}" pid="13" name="Stakeholder_x0020_5">
    <vt:lpwstr/>
  </property>
  <property fmtid="{D5CDD505-2E9C-101B-9397-08002B2CF9AE}" pid="14" name="Stakeholder 5">
    <vt:lpwstr/>
  </property>
  <property fmtid="{D5CDD505-2E9C-101B-9397-08002B2CF9AE}" pid="15" name="Stakeholder 3">
    <vt:lpwstr/>
  </property>
  <property fmtid="{D5CDD505-2E9C-101B-9397-08002B2CF9AE}" pid="16" name="Stakeholder 4">
    <vt:lpwstr/>
  </property>
  <property fmtid="{D5CDD505-2E9C-101B-9397-08002B2CF9AE}" pid="17" name="MediaServiceImageTags">
    <vt:lpwstr/>
  </property>
  <property fmtid="{D5CDD505-2E9C-101B-9397-08002B2CF9AE}" pid="18" name="_dlc_DocIdItemGuid">
    <vt:lpwstr>bdacdc86-e71b-490d-acc7-bcee8198f0e2</vt:lpwstr>
  </property>
  <property fmtid="{D5CDD505-2E9C-101B-9397-08002B2CF9AE}" pid="19" name="MSIP_Label_5fa35bea-b470-4850-b735-1c48374a6ec0_Enabled">
    <vt:lpwstr>true</vt:lpwstr>
  </property>
  <property fmtid="{D5CDD505-2E9C-101B-9397-08002B2CF9AE}" pid="20" name="MSIP_Label_5fa35bea-b470-4850-b735-1c48374a6ec0_SetDate">
    <vt:lpwstr>2024-06-27T15:32:10Z</vt:lpwstr>
  </property>
  <property fmtid="{D5CDD505-2E9C-101B-9397-08002B2CF9AE}" pid="21" name="MSIP_Label_5fa35bea-b470-4850-b735-1c48374a6ec0_Method">
    <vt:lpwstr>Privileged</vt:lpwstr>
  </property>
  <property fmtid="{D5CDD505-2E9C-101B-9397-08002B2CF9AE}" pid="22" name="MSIP_Label_5fa35bea-b470-4850-b735-1c48374a6ec0_Name">
    <vt:lpwstr>Internal</vt:lpwstr>
  </property>
  <property fmtid="{D5CDD505-2E9C-101B-9397-08002B2CF9AE}" pid="23" name="MSIP_Label_5fa35bea-b470-4850-b735-1c48374a6ec0_SiteId">
    <vt:lpwstr>fd84ea5f-acd2-4dfc-9b72-abb5d1685310</vt:lpwstr>
  </property>
  <property fmtid="{D5CDD505-2E9C-101B-9397-08002B2CF9AE}" pid="24" name="MSIP_Label_5fa35bea-b470-4850-b735-1c48374a6ec0_ActionId">
    <vt:lpwstr>a9e846d2-609c-4eb4-a28f-aa27dad7610e</vt:lpwstr>
  </property>
  <property fmtid="{D5CDD505-2E9C-101B-9397-08002B2CF9AE}" pid="25" name="MSIP_Label_5fa35bea-b470-4850-b735-1c48374a6ec0_ContentBits">
    <vt:lpwstr>0</vt:lpwstr>
  </property>
</Properties>
</file>